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codeName="TämäTyökirja"/>
  <mc:AlternateContent xmlns:mc="http://schemas.openxmlformats.org/markup-compatibility/2006">
    <mc:Choice Requires="x15">
      <x15ac:absPath xmlns:x15ac="http://schemas.microsoft.com/office/spreadsheetml/2010/11/ac" url="/Users/sannimatinmikko/Desktop/"/>
    </mc:Choice>
  </mc:AlternateContent>
  <xr:revisionPtr revIDLastSave="0" documentId="8_{EC210309-DD09-EF46-AA54-D99833CB3A8A}" xr6:coauthVersionLast="47" xr6:coauthVersionMax="47" xr10:uidLastSave="{00000000-0000-0000-0000-000000000000}"/>
  <bookViews>
    <workbookView xWindow="0" yWindow="780" windowWidth="34200" windowHeight="19400" xr2:uid="{00000000-000D-0000-FFFF-FFFF00000000}"/>
  </bookViews>
  <sheets>
    <sheet name="Arviointilomake" sheetId="11" r:id="rId1"/>
    <sheet name="Tulokset" sheetId="13" r:id="rId2"/>
    <sheet name="Kehittämissuunnitelma" sheetId="12" r:id="rId3"/>
    <sheet name="Asetukset" sheetId="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5" i="11" l="1"/>
  <c r="N362" i="11"/>
  <c r="N361" i="11"/>
  <c r="N364" i="11" s="1"/>
  <c r="E28" i="13" s="1"/>
  <c r="N360" i="11"/>
  <c r="N363" i="11" s="1"/>
  <c r="N349" i="11"/>
  <c r="N346" i="11"/>
  <c r="N345" i="11"/>
  <c r="N348" i="11" s="1"/>
  <c r="E27" i="13" s="1"/>
  <c r="N344" i="11"/>
  <c r="N347" i="11" s="1"/>
  <c r="N331" i="11"/>
  <c r="N328" i="11"/>
  <c r="N327" i="11"/>
  <c r="N330" i="11" s="1"/>
  <c r="E26" i="13" s="1"/>
  <c r="N326" i="11"/>
  <c r="N329" i="11" s="1"/>
  <c r="N310" i="11"/>
  <c r="N307" i="11"/>
  <c r="N306" i="11"/>
  <c r="N309" i="11" s="1"/>
  <c r="E24" i="13" s="1"/>
  <c r="N305" i="11"/>
  <c r="N308" i="11" s="1"/>
  <c r="N290" i="11"/>
  <c r="N287" i="11"/>
  <c r="N286" i="11"/>
  <c r="N289" i="11" s="1"/>
  <c r="E23" i="13" s="1"/>
  <c r="N285" i="11"/>
  <c r="N288" i="11" s="1"/>
  <c r="N273" i="11"/>
  <c r="N270" i="11"/>
  <c r="N269" i="11"/>
  <c r="N272" i="11" s="1"/>
  <c r="E22" i="13" s="1"/>
  <c r="N268" i="11"/>
  <c r="N271" i="11" s="1"/>
  <c r="N254" i="11"/>
  <c r="D21" i="13" s="1"/>
  <c r="N251" i="11"/>
  <c r="N250" i="11"/>
  <c r="N253" i="11" s="1"/>
  <c r="E21" i="13" s="1"/>
  <c r="N249" i="11"/>
  <c r="N252" i="11" s="1"/>
  <c r="N234" i="11"/>
  <c r="N231" i="11"/>
  <c r="N230" i="11"/>
  <c r="N233" i="11" s="1"/>
  <c r="E20" i="13" s="1"/>
  <c r="N229" i="11"/>
  <c r="N232" i="11" s="1"/>
  <c r="N213" i="11"/>
  <c r="N210" i="11"/>
  <c r="N209" i="11"/>
  <c r="N212" i="11" s="1"/>
  <c r="E18" i="13" s="1"/>
  <c r="N208" i="11"/>
  <c r="N211" i="11" s="1"/>
  <c r="N185" i="11"/>
  <c r="N182" i="11"/>
  <c r="N181" i="11"/>
  <c r="N184" i="11" s="1"/>
  <c r="E17" i="13" s="1"/>
  <c r="N180" i="11"/>
  <c r="N183" i="11" s="1"/>
  <c r="N165" i="11"/>
  <c r="N162" i="11"/>
  <c r="N161" i="11"/>
  <c r="N164" i="11" s="1"/>
  <c r="E16" i="13" s="1"/>
  <c r="N160" i="11"/>
  <c r="N163" i="11" s="1"/>
  <c r="N145" i="11"/>
  <c r="N142" i="11"/>
  <c r="N141" i="11"/>
  <c r="N144" i="11" s="1"/>
  <c r="E15" i="13" s="1"/>
  <c r="N140" i="11"/>
  <c r="N143" i="11" s="1"/>
  <c r="N127" i="11"/>
  <c r="N124" i="11"/>
  <c r="N123" i="11"/>
  <c r="N126" i="11" s="1"/>
  <c r="E14" i="13" s="1"/>
  <c r="N122" i="11"/>
  <c r="N125" i="11" s="1"/>
  <c r="N103" i="11"/>
  <c r="N100" i="11"/>
  <c r="N99" i="11"/>
  <c r="N102" i="11" s="1"/>
  <c r="E13" i="13" s="1"/>
  <c r="N98" i="11"/>
  <c r="N101" i="11" s="1"/>
  <c r="N84" i="11"/>
  <c r="N81" i="11"/>
  <c r="N80" i="11"/>
  <c r="N83" i="11" s="1"/>
  <c r="E12" i="13" s="1"/>
  <c r="N79" i="11"/>
  <c r="N82" i="11" s="1"/>
  <c r="N44" i="11"/>
  <c r="N47" i="11"/>
  <c r="N43" i="11"/>
  <c r="N46" i="11" s="1"/>
  <c r="E11" i="13" s="1"/>
  <c r="N42" i="11"/>
  <c r="N45" i="11" s="1"/>
  <c r="D28" i="13" l="1"/>
  <c r="D27" i="13"/>
  <c r="D26" i="13"/>
  <c r="D24" i="13"/>
  <c r="D23" i="13"/>
  <c r="D22" i="13"/>
  <c r="D20" i="13"/>
  <c r="D18" i="13"/>
  <c r="D17" i="13"/>
  <c r="D16" i="13"/>
  <c r="D15" i="13"/>
  <c r="D14" i="13"/>
  <c r="D13" i="13"/>
  <c r="D12" i="13"/>
  <c r="E4" i="13"/>
  <c r="D11" i="13"/>
  <c r="N255" i="11"/>
  <c r="N366" i="11"/>
  <c r="N350" i="11"/>
  <c r="N332" i="11"/>
  <c r="N311" i="11"/>
  <c r="N291" i="11"/>
  <c r="N274" i="11"/>
  <c r="N235" i="11"/>
  <c r="N214" i="11"/>
  <c r="N186" i="11"/>
  <c r="N166" i="11"/>
  <c r="N146" i="11"/>
  <c r="N128" i="11"/>
  <c r="N104" i="11"/>
  <c r="N85" i="11"/>
  <c r="N48" i="11"/>
  <c r="E34" i="11"/>
  <c r="E27" i="11"/>
  <c r="E20" i="11"/>
  <c r="E18" i="11"/>
  <c r="E35" i="11"/>
  <c r="E33" i="11"/>
  <c r="E31" i="11"/>
  <c r="E30" i="11"/>
  <c r="E29" i="11"/>
  <c r="E28" i="11"/>
  <c r="E25" i="11"/>
  <c r="E24" i="11"/>
  <c r="E23" i="11"/>
  <c r="E22" i="11"/>
  <c r="E21" i="11"/>
  <c r="E19" i="11"/>
  <c r="F28" i="13" l="1"/>
  <c r="F27" i="13"/>
  <c r="F26" i="13"/>
  <c r="F24" i="13"/>
  <c r="F23" i="13"/>
  <c r="F22" i="13"/>
  <c r="F21" i="13"/>
  <c r="F20" i="13"/>
  <c r="F18" i="13"/>
  <c r="F17" i="13"/>
  <c r="F16" i="13"/>
  <c r="F15" i="13"/>
  <c r="F14" i="13"/>
  <c r="F13" i="13"/>
  <c r="D4" i="13"/>
  <c r="F4" i="13" s="1"/>
  <c r="F12" i="13"/>
  <c r="F11" i="13"/>
</calcChain>
</file>

<file path=xl/sharedStrings.xml><?xml version="1.0" encoding="utf-8"?>
<sst xmlns="http://schemas.openxmlformats.org/spreadsheetml/2006/main" count="781" uniqueCount="533">
  <si>
    <t>Arviointi tietoturvan toteutuksesta</t>
  </si>
  <si>
    <t>taloushallintoalan yrityksessä</t>
  </si>
  <si>
    <t>Organisaatio</t>
  </si>
  <si>
    <t>Arvioinnin osallistujat</t>
  </si>
  <si>
    <t>Fasilitaattori</t>
  </si>
  <si>
    <t>Päivämäärä</t>
  </si>
  <si>
    <t>Arvioinnin status</t>
  </si>
  <si>
    <t>Hallintakäytännöt</t>
  </si>
  <si>
    <t>Status</t>
  </si>
  <si>
    <t>Tietoturvan johtaminen ja riskienhallinta</t>
  </si>
  <si>
    <t>Henkilöstö ja osaaminen</t>
  </si>
  <si>
    <t>Asiakassuhteen hoito ja luottamuksellisten tietojen käsittely</t>
  </si>
  <si>
    <t>Tietosuoja</t>
  </si>
  <si>
    <t>Käyttövaltuushallinta</t>
  </si>
  <si>
    <t>Salasanojen ja tunnistautumismenetelmien hallinta</t>
  </si>
  <si>
    <t>Toimitilaturvallisuus</t>
  </si>
  <si>
    <t>Poikkeamanhallinta ja häiriöiden havaitseminen</t>
  </si>
  <si>
    <t>Tekninen ympäristö</t>
  </si>
  <si>
    <t>IT-infrastruktuurin ja järjestelmien hallinta</t>
  </si>
  <si>
    <t>Palvelimet</t>
  </si>
  <si>
    <t>Tietoverkot</t>
  </si>
  <si>
    <t>Päätelaitteet</t>
  </si>
  <si>
    <t>Siirrettävät tietovälineet</t>
  </si>
  <si>
    <t>Järjestelmät, palvelut ja kumppanit</t>
  </si>
  <si>
    <t>Sähköposti</t>
  </si>
  <si>
    <t>Pilvipalveluiden käyttö</t>
  </si>
  <si>
    <t>ICT-palveluntarjoajien hallinta</t>
  </si>
  <si>
    <t>Kysymyksiä</t>
  </si>
  <si>
    <t>Relevantit kysymykset</t>
  </si>
  <si>
    <t>Vastattu</t>
  </si>
  <si>
    <t>Maksimipisteet (kaikki kysymykset)</t>
  </si>
  <si>
    <t>Tietoturvan johtamisella ja riskienhallinnalla varmistetaan tavoitteellinen ja hallittu lähestyminen tietoturvaan.</t>
  </si>
  <si>
    <t>Maksimipisteet relevanteista kysymyksistä</t>
  </si>
  <si>
    <t>Toteutuneet pisteet</t>
  </si>
  <si>
    <t>Toteutustaso</t>
  </si>
  <si>
    <t>Hallintakäytäntö</t>
  </si>
  <si>
    <t>Vastaus</t>
  </si>
  <si>
    <t>Toteutuksen kuvaus</t>
  </si>
  <si>
    <t>Merkintä</t>
  </si>
  <si>
    <t>Prioriteetti</t>
  </si>
  <si>
    <t>Muistiinpanot</t>
  </si>
  <si>
    <t>Tarkoitus / tavoite</t>
  </si>
  <si>
    <t>JOH-01</t>
  </si>
  <si>
    <t>Yrityksen johto on määritellyt tietoturvaan liittyvät tavoitteet tai vaatimukset yritykselle.</t>
  </si>
  <si>
    <t>Tavoitteiden määrittely kirkastaa, millainen merkitys tietoturvalla on yrityksessä, antaa suuntaviivat tietoturvan kehittämiselle ja viestii henkilöstölle tietoturvan merkityksestä. Tavoitteet asettaa yleensä yrityksen johto, eli esimerkiksi johtoryhmä tai toimitusjohtaja.</t>
  </si>
  <si>
    <t>JOH-02</t>
  </si>
  <si>
    <t>Yrityksessä on määritelty kirjallisesti tai muulla tavoin selkeästi tietoturvallisuuteen liittyvät roolit ja vastuut kaikille yrityksen työntekijöille.</t>
  </si>
  <si>
    <t>Tietoturvallisuuteen liittyvien roolien ja vastuiden määrittely kirjallisesti tukee yritystä siinä, että kaikki ymmärtävät tietoturvaan liittyvät roolinsa ja vastuunsa. Vastuut ja roolit tulee määritellä esimerkiksi sen osalta, kuka ylläpitää teknistä tietoturvaa, kuka vastaa tietoturvaan liittyvien ohjeiden ajantasaisuudesta, kuka huolehtii tietoturvakoulutuksista ja millaisia vastuita jokaisella työntekijällä on tietoturvan suhteen.</t>
  </si>
  <si>
    <t>JOH-03</t>
  </si>
  <si>
    <t>JOH-04</t>
  </si>
  <si>
    <t>JOH-05</t>
  </si>
  <si>
    <t>JOH-06</t>
  </si>
  <si>
    <t>JOH-07</t>
  </si>
  <si>
    <t>JOH-08</t>
  </si>
  <si>
    <t>Yrityksessä on määritelty mikä tieto on liiketoiminnalle kriittistä.</t>
  </si>
  <si>
    <t>Liiketoiminnalle kriittisen tiedon määrittely auttaa varmistamaan, että tärkeimmät tiedot suojataan asianmukaisesti. Ilman selkeää määrittelyä voi syntyä riski, että keskeisiä tietoja ei turvata riittävästi, mikä voi johtaa liiketoiminnan häiriöihin tai tietojen menetykseen.</t>
  </si>
  <si>
    <t>JOH-09</t>
  </si>
  <si>
    <t>Yrityksessä on käytössä tietojen luokittelumalli.</t>
  </si>
  <si>
    <t>Tiedon luokittelu auttaa suojaamaan tietoa asianmukaisesti. Se varmistaa, että arkaluonteisia tietoja, kuten asiakas- ja henkilötietoja, käsitellään niiden suojaustarpeen mukaisesti. Tyypillisiä luokitteluja ovat julkinen, sisäinen, luottamuksellinen ja salainen, joiden avulla määritellään esimerkiksi pääsyoikeudet ja tietojen säilytysmenetelmät.</t>
  </si>
  <si>
    <t>JOH-10</t>
  </si>
  <si>
    <t>Tietojen säilytysajan määrittely varmistaa, että esim. henkilötietoja ei säilytetä pidempään kuin on tarpeen, mikä vähentää tietoturvariskejä ja tukee lainsäädännön vaatimusten noudattamista. Toisaalta on tietoja, joille voi lainsäädännössä olla määritetty aika, joka tiedot vähintään on säilytettävä (esim. kirjanpitolaki). Näiden aikojen tunnistaminen on tärkeää, jotta tiedot säilytetään niihin kohdistuvien säilytysvaatimusten mukaisesti.</t>
  </si>
  <si>
    <t>JOH-11</t>
  </si>
  <si>
    <t>Yrityksessä on olemassa dokumentoitu jatkuvuussuunnitelma, joka kattaa toimenpiteet liiketoiminnan jatkamiseksi kriittisen tietojärjestelmän häiriön tai käyttökatkoksen aikana.</t>
  </si>
  <si>
    <t>Dokumentoitu suunnitelma auttaa varmistamaan, että toimintaa pystytään jatkamaan myös odottamattomissa tilanteissa. Suunnitelman olemassaolon lisäksi on huolehdittava, että se on saatavilla myös tietojärjestelmien käyttöhäiriöiden aikana (esim. kopiota suunnitelmasta voidaan säilyttää yrityksen kassakaapissa tai muussa turvallisessa sijainnissa).</t>
  </si>
  <si>
    <r>
      <t xml:space="preserve">Mitä ajantasaisia tietoturvaan tai -suojaan liittyviä periaatteita tai toimintaohjeita yrityksessänne on? </t>
    </r>
    <r>
      <rPr>
        <i/>
        <sz val="11"/>
        <rFont val="Arial"/>
        <family val="2"/>
        <scheme val="minor"/>
      </rPr>
      <t>Tämän kysymyksen vastauksia käytetään kokonaiskuvan muodostamiseen ja kehityskohteiden tunnistamiseen, mutta ne eivät vaikuta arvosanaan.</t>
    </r>
  </si>
  <si>
    <t>Dokumenttien nimeämiskäytännöt voivat olla erilaiset eri yrityksissä. Kuvatkaa, onko yrityksellänne aihepiiriin liittyvää, ajan tasalla olevaa dokumentaatiota.</t>
  </si>
  <si>
    <t>Tietosuojapolitiikka</t>
  </si>
  <si>
    <t>Pääsynhallintaan liittyvä ohjeistus</t>
  </si>
  <si>
    <t>Salasanoihin liittyvä ohjeistus</t>
  </si>
  <si>
    <t>Henkilötietojen käsittelyn ohje</t>
  </si>
  <si>
    <t>Asiakastietojen käsittelyn ohje</t>
  </si>
  <si>
    <t>Työvälineiden ja internetin sallitun käytön ohje</t>
  </si>
  <si>
    <t>Sähköpostin turvallinen käyttö</t>
  </si>
  <si>
    <t>Pilvipalveluiden turvallisen käytön ohje</t>
  </si>
  <si>
    <t>Etätyöskentelyn tietoturvaohje</t>
  </si>
  <si>
    <t>Toimintaohje tietoturvan häiriötilanteisiin</t>
  </si>
  <si>
    <t>Toimintaohje henkilötietojen tietoturvaloukkauksiin</t>
  </si>
  <si>
    <t>Riskienhallintapolitiikka</t>
  </si>
  <si>
    <t>Puhtaan pöydän politiikka</t>
  </si>
  <si>
    <t>Muita keskeisiä? Kirjoita keskeisten nimet sarakkeeseen G.</t>
  </si>
  <si>
    <t>Tämä osa-alue kattaa sekä työntekijöiden tietoturvatietoisuuden ja -osaamisen kehittämisen että henkilöstöön liittyvät turvallisuuskontrollit, kuten salassapitosopimukset ja työsuhteen elinkaareen liittyvät asiat. Näillä toimilla varmistetaan, että henkilöstö osaa toimia turvallisesti ja suojata yrityksen ja sen asiakkaiden tietoja.</t>
  </si>
  <si>
    <t>Kysymyksen tarkoitus / tavoite</t>
  </si>
  <si>
    <t>HEN-01</t>
  </si>
  <si>
    <t>Kaikkien työntekijöiden kanssa tehdään salassapitosopimukset</t>
  </si>
  <si>
    <t xml:space="preserve">Salassapitosopimukset varmistavat, että työntekijät ymmärtävät velvollisuutensa suojata yrityksen ja asiakkaiden luottamuksellisia tietoja. Tämä vähentää riskiä, että arkaluonteista tietoa vuotaa luvattomasti esimerkiksi työsuhteen aikana tai sen päätyttyä. </t>
  </si>
  <si>
    <t>HEN-02</t>
  </si>
  <si>
    <t>Kaikki uudet työntekijät saavat työsuhteen alussa perehdytyksen yrityksen tietoturva- ja tietosuojakäytäntöihin.</t>
  </si>
  <si>
    <t>Perehdytys varmistaa, että työntekijät ymmärtävät alusta alkaen tietoturvan ja tietosuojan merkityksen ja hallitsevat yrityksen määrittelemät turvalliset toimintatavat.</t>
  </si>
  <si>
    <t>HEN-03</t>
  </si>
  <si>
    <t>Työntekijät saavat säännöllisesti kertauskoulutusta tietoturva-asioista.</t>
  </si>
  <si>
    <t>Säännöllinen koulutus pitää työntekijät ajan tasalla uusimmista tietoturvauhkista.</t>
  </si>
  <si>
    <t>HEN-04</t>
  </si>
  <si>
    <t>Yrityksessä on määritelty menettelytavat käyttöoikeuksien päättämiseksi ja laitteiden palauttamiseksi työsuhteen päättyessä.</t>
  </si>
  <si>
    <t>Menettely estää entisten työntekijöiden luvattoman pääsyn järjestelmiin.</t>
  </si>
  <si>
    <t>HEN-05</t>
  </si>
  <si>
    <t>Työntekijät tietävät, miten tietoturvaan liittyvistä havainnoista tulee ilmoittaa ja kenelle.</t>
  </si>
  <si>
    <t>On tärkeää, että työntekijät ilmoittavat heti, jos huomaavat tietoturvaan liittyviä havaintoja esimerkiksi omalla päätelaitteellaan. Yrityksessä tulee määritellä, millä tavalla tietoturvaan liittyvistä havainnoista tulee ilmoittaa ja kenelle (esim. IT-tuelle). Nopea ja oikea raportointi minimoi tietoturvaloukkausten ja -häiriöiden vaikutuksia.</t>
  </si>
  <si>
    <t>HEN-06</t>
  </si>
  <si>
    <t>Työntekijät tietävät miten toimia, jos he saavat epäilyttävän sähköpostin, kuten tietojenkalasteluviestin.</t>
  </si>
  <si>
    <t>Kyky tunnistaa ja reagoida tietojenkalasteluyrityksiin on keskeinen osa työntekijöiden tietoturvataitoja.</t>
  </si>
  <si>
    <t>HEN-07</t>
  </si>
  <si>
    <t>Työntekijät käyttävät vahvoja salasanoja sekä tunnistautumisratkaisuja, kuten monivaiheista tunnistautumista (MFA).</t>
  </si>
  <si>
    <t>Salasanojen ja tunnistautumisen hallinta on tärkeää, erityisesti kun työntekijät käyttävät useita järjestelmiä.</t>
  </si>
  <si>
    <t>HEN-08</t>
  </si>
  <si>
    <t>Kysymyksen tavoitteena on määrittää käyttääkö yrityksen työntekijät henkilökohtaisia tunnuksiaan viranomaispalveluihin kirjauduttaessa, vai työnantajan myöntämiä yksilöllisiä tunnuksia (työtehtävissä).</t>
  </si>
  <si>
    <t>HEN-09</t>
  </si>
  <si>
    <t>Työntekijät ovat tietoisia siitä, miten henkilötietoja ja taloustietoja tulee käsitellä turvallisesti päivittäisessä työssä.</t>
  </si>
  <si>
    <t>Tietojen asianmukainen käsittely vähentää tietovuotojen riskiä ja tukee sääntelyvaatimusten noudattamista.</t>
  </si>
  <si>
    <t>Tämä osa-alue käsittelee tapoja, joilla asiakkaiden tietoja suojataan ja varmistetaan luottamuksellisten tietojen asianmukainen käsittely. Hallitut prosessit vahvistavat asiakassuhteita ja suojaavat yritystä tietovuotojen ja mainehaittojen riskeiltä.</t>
  </si>
  <si>
    <t>ASI-01</t>
  </si>
  <si>
    <t>Yrityksellä on kirjalliset toimintaohjeet asiakkaiden kirjanpitoaineiston ja muun kriittisen tiedon käsittelyyn ja säilyttämiseen.</t>
  </si>
  <si>
    <t>Kirjalliset toimintaohjeet varmistavat, että asiakkaiden aineistoja ja muuta kriittistä tietoa käsitellään yhtenäisten ja turvallisten käytäntöjen mukaisesti. Tämä vähentää inhimillisten virheiden riskiä ja auttaa varmistamaan, että tietoja säilytetään ja suojataan asianmukaisesti.</t>
  </si>
  <si>
    <t>ASI-02</t>
  </si>
  <si>
    <t>Tarkistetaanko säännöllisesti, että asiakkaiden tietoja käsitellään sovittujen käytäntöjen mukaisesti?</t>
  </si>
  <si>
    <t>Jatkuva valvonta varmistaa, että tietojen käsittely pysyy sovitulla tasolla.</t>
  </si>
  <si>
    <t>ASI-03</t>
  </si>
  <si>
    <t>Yrityksessä on määritelty kuhunkin asiakkuuteen ne työntekijät, jotka saavat käsitellä asiakasyrityksen luottamuksellisia tietoja.</t>
  </si>
  <si>
    <t xml:space="preserve">Rajoitettu pääsy minimoi tietovuodon ja väärinkäytösten riskit. Saman asiakkuuden sisällä saattaa olla eri osa-alueita, mitkä tulee rajata. Esim. kirjanpitäjä ei saa nähdä henkilötietoja yhtä laajasti kuin palkanlaskija. </t>
  </si>
  <si>
    <t>ASI-04</t>
  </si>
  <si>
    <t>Asiakkaille on kerrottu, miten heidän tietojaan käsitellään ja suojataan.</t>
  </si>
  <si>
    <t>Avoimuus tietojen käsittelystä lisää asiakkaiden luottamusta ja vähentää väärinkäsityksiä.</t>
  </si>
  <si>
    <t>ASI-05</t>
  </si>
  <si>
    <t>Asiakastietojen välittämisessä käytetään salattuja viestintäkanavia tai suojattuja tiedonsiirtomenetelmiä.</t>
  </si>
  <si>
    <t>Salaus estää arkaluonteisten tietojen joutumisen ulkopuolisten käsiin tiedonsiirron aikana.</t>
  </si>
  <si>
    <t>ASI-06</t>
  </si>
  <si>
    <t>Asiakasyritysten tietojen säilyttämiseen on määritelty aikarajat. Tiedot poistetaan kun niitä ei enää tarvita.</t>
  </si>
  <si>
    <t>Tietojen säilytyksen minimointi vähentää tarpeettomia riskejä. Aikarajojen määrittelyssä tulee aina varmistaa lakien noudattaminen.</t>
  </si>
  <si>
    <t>Tietojen turvallisen käsittelyn huomiointi asiakassuhteen hoidossa</t>
  </si>
  <si>
    <t>ASI-07</t>
  </si>
  <si>
    <t>Kaikkien asiakkaiden kanssa solmitaan kirjallinen henkilötietojen käsittelysopimus.</t>
  </si>
  <si>
    <t>Kun yritys käsittelee henkilötietoja asiakkaan puolesta, tietosuojalainsäädäntö edellyttää kirjallista sopimusta henkilötietojen käsittelystä. Sopimus määrittelee molempien osapuolten vastuut ja varmistaa, että henkilötietoja käsitellään turvallisesti ja lainmukaisesti.</t>
  </si>
  <si>
    <t>ASI-08</t>
  </si>
  <si>
    <t>Kaikkien asiakkaiden kanssa sovitaan kirjallisesti ne asiakkaan edustajat, joille yritys voi luovuttaa asiakkaan tietoja.</t>
  </si>
  <si>
    <t>Ennalta sovitut edustajat varmistavat, että tietoja luovutetaan vain asiakasyrityksen valtuuttamille henkilöille.</t>
  </si>
  <si>
    <t>ASI-09</t>
  </si>
  <si>
    <t>Kaikkien asiakkaiden kanssa sovitaan kirjallisesti ne asiakkaan edustajat, jotka voivat antaa yritykselle toimintaohjeita.</t>
  </si>
  <si>
    <t>Ennalta sovitut edustajat varmistavat, että toimintaohjeita antavat vain asiakasyrityksen valtuuttamat henkilöt.</t>
  </si>
  <si>
    <t>ASI-10</t>
  </si>
  <si>
    <t>Kaikkien asiakkaiden kanssa sovitaan kirjallisesti ne asiakkaan edustajat, joilla on oikeus pyytää lisäyksiä tai muutoksia yrityksen hallitsemien tietojärjestelmien käyttöoikeuksiin.</t>
  </si>
  <si>
    <t>Kirjallinen sopimus varmistaa, että käyttöoikeuksia voivat muuttaa vain ne henkilöt, joilla on siihen lupa. Tämä ehkäisee luvattomia muutoksia, väärinkäytöksiä ja tietoturvariskejä, kuten liian laajoja pääsyoikeuksia tai käyttöoikeuksien väärinkäyttöä.</t>
  </si>
  <si>
    <t>ASI-11</t>
  </si>
  <si>
    <t>Kaikkien asiakkaiden kanssa sovitaan kirjallisesti, millä viestintäkanavilla asiakkaan tietoja siirretään ja mihin tietojärjestelmiin asiakkaan tietoja tallennetaan.</t>
  </si>
  <si>
    <t>Kirjallinen sopimus tietojen käsittelystä varmistaa, että sekä yritys että asiakas ymmärtävät ja hyväksyvät tietojen käsittelyyn ja siirtämiseen käytettävät järjestelmät.</t>
  </si>
  <si>
    <t>ASI-12</t>
  </si>
  <si>
    <t>Tietojärjestelmien käyttöoikeudet tarkistetaan määräajoin kaikkien asiakkaiden kanssa.</t>
  </si>
  <si>
    <t>Yrityksen ja asiakkaan väliset selkeät käytännöt käyttöoikeuksien hallinnasta varmistavat, että oikeudet pysyvät ajan tasalla ja tarpeettomat pääsyoikeudet poistetaan viipymättä. Tämä vähentää luvattoman pääsyn ja tietoturvaloukkausten riskiä.</t>
  </si>
  <si>
    <t>Tietosuoja on perusoikeus, joka turvaa rekisteröidyn oikeuksien ja vapauksien toteutumisen henkilötietojen käsittelyssä. Tietosuojan tarkoituksena on osoittaa, milloin ja millä edellytyksillä henkilötietoja voidaan käsitellä.</t>
  </si>
  <si>
    <t>PRI-01</t>
  </si>
  <si>
    <t>Yrityksessä on nimetty vastuuhenkilö tai tietosuojavastaava, joka vastaa siitä, että henkilötietojen käsittely on tietosuoja-asetuksen mukaista.</t>
  </si>
  <si>
    <t>Nimetty vastuuhenkilö auttaa varmistamaan, että henkilötietojen käsittelyyn liittyvät velvoitteet ovat hallinnassa ja täyttävät lakisääteiset vaatimukset.</t>
  </si>
  <si>
    <t>PRI-02</t>
  </si>
  <si>
    <t>Yrityksellä on määritelty prosessi tietoturvaloukkausten havaitsemiseen, ilmoittamiseen, käsittelyyn ja dokumentointiin.</t>
  </si>
  <si>
    <t>Tietoturvaloukkausten tehokas hallinta minimoi vahingot ja varmistaa lainsäädännön mukaisen toiminnan.</t>
  </si>
  <si>
    <t>PRI-03</t>
  </si>
  <si>
    <t>Yrityksellä on kirjalliset, tai muutoin selkeät toimintaohjeet henkilötietojen käsittelyyn työtehtävissä ja se on koulutettu työntekijöille.</t>
  </si>
  <si>
    <t>Työntekijöiden ohjeistaminen henkilötietojen käsittelyyn auttaa vähentämään inhimillisten virheiden riskiä ja varmistaa, että henkilötiedot käsitellään lainsäädännön ja asiakkaiden vaatimusten mukaisesti.</t>
  </si>
  <si>
    <t>PRI-04</t>
  </si>
  <si>
    <t>Yrityksessä on määritelty prosessi henkilötietojen tuhoamiselle tai anonymisoinnille säilytysajan päätyttyä.</t>
  </si>
  <si>
    <t>Henkilötietojen säilyttäminen pidempään kuin tarpeen voi johtaa tietoturvariskeihin ja olla tietosuoja-asetuksen vastaista. Selkeä prosessi estää tarpeettoman tiedon kerääntymisen ja suojaa rekisteröityjen oikeuksia.</t>
  </si>
  <si>
    <t>PRI-05</t>
  </si>
  <si>
    <t>Yrityksessä on laadittu tietosuojavaikutusten arviointi (DPIA) silloin, kun henkilötietojen käsittelyyn liittyy korkea riski.</t>
  </si>
  <si>
    <t>DPIA auttaa tunnistamaan ja hallitsemaan riskejä henkilötietojen käsittelyssä, erityisesti korkean riskin tilanteissa.</t>
  </si>
  <si>
    <t>PRI-06</t>
  </si>
  <si>
    <t>Henkilötietojen käsittelyyn liittyvät käytännöt ja dokumentit tarkastetaan säännöllisesti, ja niitä päivitetään tarvittaessa.</t>
  </si>
  <si>
    <t>Säännöllinen tarkastelu varmistaa, että käytännöt ja dokumentaatio ovat ajan tasalla ja vastaavat lainsäädännön vaatimuksia.</t>
  </si>
  <si>
    <t>PRI-07</t>
  </si>
  <si>
    <t>Yrityksessä on tunnistettu ja rajoitettu pääsy henkilötietoihin siten, että niitä voivat käsitellä vain henkilöt, joiden työtehtävät sitä edellyttävät.</t>
  </si>
  <si>
    <t>Pääsynhallinta vähentää henkilötietojen luvattoman käytön riskiä ja tukee vähimmän oikeuden periaatetta.</t>
  </si>
  <si>
    <t>PRI-08</t>
  </si>
  <si>
    <t>Yrityksellä on ajantasainen seloste käsittelytoimista, joka sisältää henkilötietojen käsittelyn tarkoitukset, oikeusperusteet ja muut vaaditut tiedot.</t>
  </si>
  <si>
    <t>Seloste käsittelytoimista on kirjallinen kuvaus organisaation tekemästä henkilötietojen käsittelystä (lisätietoja Tietosuojavaltuutetun toimiston sivustolta: https://tietosuoja.fi/seloste-kasittelytoimista)</t>
  </si>
  <si>
    <t>Käyttövaltuushallinnalla tarkoitetaan prosesseja ja käytäntöjä, joilla hallitaan käyttäjien pääsyoikeuksia yrityksen tietojärjestelmiin ja tietoihin. Prosessi varmistaa, että pääsy järjestelmiin on vain niillä, jotka sitä todella tarvitsevat työtehtävissään.</t>
  </si>
  <si>
    <t>KVH-01</t>
  </si>
  <si>
    <t>Yrityksessä on uusien käyttäjätunnusten luomiseksi ja käyttöoikeuksien määrittämiseksi prosessi, jossa on selkeästi määritelty prosessiin osallistuvien tahojen, kuten IT-kumppanin ja yrityksen vastuuhenkilöiden, roolit ja vastuut.</t>
  </si>
  <si>
    <t>Selkeästi määritellyt vastuut ja roolit varmistavat, että uusien käyttäjätunnusten luominen tapahtuu hallitusti ja turvallisesti. Prosessissa mukana olevien tahojen, kuten IT-kumppanin ja yrityksen sisäisten vastuuhenkilöiden, vastuiden dokumentointi estää väärinkäsitykset ja parantaa järjestelmien ja tietojen suojausta.</t>
  </si>
  <si>
    <t>KVH-02</t>
  </si>
  <si>
    <t>Taloushallinnon tietojärjestelmien käyttöoikeudet ja roolit on määritelty siten, että työntekijöiden vaaralliset työyhdistelmät on estetty.</t>
  </si>
  <si>
    <t>Vaaralliset yhdistelmät, joissa sama henkilö voi suorittaa ja hyväksyä kriittisiä toimintoja, voivat mahdollistaa väärinkäytöksiä tai tietoturvaloukkauksia.</t>
  </si>
  <si>
    <t>KVH-03</t>
  </si>
  <si>
    <t>Vähimpien oikeuksien periaattella tarkoitetaan, että työntekijöillä ja muilla käyttäjillä tulisi olla vain ne oikeudet, jotka ovat välttämättömiä heidän tehtäviensä suorittamiseen. Tämä vähentää riskiä, että tiedot tai järjestelmät päätyvät vahingossa tai tarkoituksella väärinkäytetyiksi. Esimerkiksi IT-tukihenkilöllä ei pitäisi olla pääsyä henkilöstön tietoihin, ellei se ole osa hänen työtehtäviään. Oikeudet eivät saa myöskään olla voimassa tarpeettoman pitkään - esimerkiksi sijaisuuden päättyessä myös käyttöoikeudet tulisi päättää.</t>
  </si>
  <si>
    <t>KVH-04</t>
  </si>
  <si>
    <t>Työntekijöiden käyttöoikeudet tarkistetaan ja päivitetään aina, kun heidän työtehtävänsä, toimeksiantonsa tai työsuhteensa muuttuvat.</t>
  </si>
  <si>
    <t>Kun työntekijä siirtyy uuteen rooliin tai toimeksiantoon, hän ei välttämättä enää tarvitse pääsyä edellisten tehtävien järjestelmiin tai tietoihin. Käyttöoikeuksien päivittäminen vähentää riskiä, että tarpeettomat oikeudet mahdollistavat tietojen luvattoman käytön.</t>
  </si>
  <si>
    <t>KVH-05</t>
  </si>
  <si>
    <t>Yrityksessä on määritelty, kuka saa myöntää käyttöoikeuksia eri järjestelmiin. Tämä vastuu on kirjattu selkeästi.</t>
  </si>
  <si>
    <t>Käyttöoikeuksien myöntämisen vastuiden selkeä määrittely varmistaa, että käyttöoikeuksia hallitaan hallitusti ja vain valtuutetut henkilöt voivat myöntää pääsyn järjestelmiin. Tämä vähentää riskiä, että oikeuksia myönnetään vahingossa tai ilman tarvittavaa valvontaa.</t>
  </si>
  <si>
    <t>KVH-06</t>
  </si>
  <si>
    <t>Yrityksessä on määritelty, miten pääkäyttäjärooleja ja -valtuuksia hallitaan yrityksen omissa järjestelmissä.</t>
  </si>
  <si>
    <t>Pääkäyttäjäroolien ja -valtuuksien hallinnalla pienennetään luvattomiin pääsyihin ja väärinkäytöksiin liittyviä riskejä. Ilman selkeää hallintaa pääkäyttäjillä voi olla tarpeettoman laajat oikeudet tai niitä voi olla myönnetty tilanteissa, joissa tavalliset pääsyoikeudet riittäisivät. Hyvät hallintakäytännöt varmistavat, että pääkäyttäjäoikeuksia myönnetään, seurataan ja poistetaan hallitusti.</t>
  </si>
  <si>
    <t>KVH-07</t>
  </si>
  <si>
    <t>Säännölliset tarkastukset auttavat havaitsemaan ja poistamaan tarpeettomia tai vanhentuneita käyttöoikeuksia.</t>
  </si>
  <si>
    <t>KVH-08</t>
  </si>
  <si>
    <t>KVH-09</t>
  </si>
  <si>
    <t>Tarpeettomat käyttäjätunnukset poistetaan säännöllisesti, määritetyn prosessin mukaisesti.</t>
  </si>
  <si>
    <t>Käyttämättömät tunnukset voivat muodostaa merkittävän tietoturvariskin, jos ne päätyvät luvattomiin käsiin. Säännöllinen poistaminen varmistaa, että järjestelmiin on pääsy vain aktiivisilla ja valtuutetuilla käyttäjillä.</t>
  </si>
  <si>
    <t>KVH-10</t>
  </si>
  <si>
    <t>Salasanojen ja tunnistautumismenetelmien hallinnalla tarkoitetaan prosesseja ja käytäntöjä, joilla hallitaan yrityksen käyttämiä salasanoja ja tunnistautumismenetelmiä, kuten monivaiheista tunnistautumista. Näin suojataan käyttäjätilejä ja estetään luvaton pääsy järjestelmiin.</t>
  </si>
  <si>
    <t>TUN-01</t>
  </si>
  <si>
    <t>Yrityksessä on määritelty vaatimukset salasanoille (esim. vähimmäispituus) ja järjestelmät on konfiguroitu hyväksymään vain vaatimukset täyttävät salasanat, mikäli mahdollista.</t>
  </si>
  <si>
    <t>Selkeät salasanavaatimukset pienentävät heikkojen salasanojen käyttöön liittyviä riskejä. Ilman määriteltyjä vaatimuksia käyttäjät voivat valita liian lyhyitä tai helposti arvattavia salasanoja, mikä lisää murtoyritysten riskiä. Järjestelmien konfigurointi sallimaan vain vaatimukset täyttävät salasanat varmistaa, että käytännöt toteutuvat teknisesti eikä niitä voida kiertää.</t>
  </si>
  <si>
    <t>TUN-02</t>
  </si>
  <si>
    <t>Työntekijöille on salasananhallintaratkaisu, kuten salasananhallintasovellus, salasanojen turvallista säilyttämistä varten.</t>
  </si>
  <si>
    <t>Salasananhallintaratkaisu auttaa työntekijöitä hallitsemaan useita salasanoja turvallisesti.</t>
  </si>
  <si>
    <t>TUN-03</t>
  </si>
  <si>
    <t>Työntekijöille on ohjeistus salasanoihin liittyen (esim. salasanojen vähimmäispituus, yksilölliset salasanat, salasanojen turvallinen säilytys jne).</t>
  </si>
  <si>
    <t>Hyvät salasanakäytännöt pienentävät riskiä tilien joutumisesta vääriin käsiin. Ohjeistuksen avulla varmistetaan, että työntekijät ymmärtävät yksilöllisten salasanojen merkityksen sekä osaavat käyttää turvallisia säilytysratkaisuja, kuten salasanojen hallintajärjestelmää. Ilman selkeitä käytäntöjä salasanoja saatetaan käyttää uudelleen, tallentaa suojaamattomasti tai valita liian heikkoja salasanoja.</t>
  </si>
  <si>
    <t>TUN-04</t>
  </si>
  <si>
    <t>Yrityksessä on kielletty käyttää jaettuja käyttäjätunnuksia eli useamman työntekijän yhteiskäytössä olevia tunnuksia (tai salasanoja).</t>
  </si>
  <si>
    <t>Jaetut käyttäjätunnukset estävät yksilökohtaisen vastuun määrittämisen ja voivat vaikeuttaa suoritettujen toimenpiteiden jälkikäteistä selvittämistä.</t>
  </si>
  <si>
    <t>TUN-05</t>
  </si>
  <si>
    <t>Varmistetaanko yrityksessänne, että uusien järjestelmien ja laitteiden oletussalasanat vaihdetaan ennen käyttöönottoa?</t>
  </si>
  <si>
    <t>TUN-06</t>
  </si>
  <si>
    <t>Monivaiheista tunnistautumista (MFA) käytetään vähintään kaikille luottamuksellista tietoa sisältäville palveluille.</t>
  </si>
  <si>
    <t>Monivaiheinen tunnistautuminen lisää merkittävästi suojaa, vaikka salasana vaarantuisi.</t>
  </si>
  <si>
    <t>TUN-07</t>
  </si>
  <si>
    <t>Salasanojen säilyttäminen selkokielisenä altistaa ne luvattomalle käytölle, mikä voi johtaa tietoturvaloukkauksiin.</t>
  </si>
  <si>
    <t>TUN-08</t>
  </si>
  <si>
    <t>Työntekijöitä on ohjeistettu, miten toimia, jos heidän tunnistautumistietonsa vaarantuvat (esim. käyttäjätunnus ja salasana on kirjattu kalastelusivustolle tai salasana on muusta syystä päätynyt toisen henkilön tietoon).</t>
  </si>
  <si>
    <t>Nopean toiminnan ohjeistus estää vaarantuneiden tietojen väärinkäytön ja rajoittaa vahinkoja.</t>
  </si>
  <si>
    <t>TUN-09</t>
  </si>
  <si>
    <t>TUN-10</t>
  </si>
  <si>
    <t>Yrityksessä on käyttössä teknisiä ratkaisuja, kuten lukitusyritysten määrän rajoittaminen, estämään salasanojen arvaamiseen perustuvat hyökkäykset.</t>
  </si>
  <si>
    <t>Kirjautumisyritysten rajoittaminen estää ns. brute force -hyökkäyksiä, joissa salasanoja pyritään arvaamaan lukuisilla arvausyrityksillä.</t>
  </si>
  <si>
    <t>Toimitilaturvallisuudella tarkoitetaan yrityksen tilojen suojaamista luvattomalta pääsyltä ja fyysisiltä uhilta. Sen avulla varmistetaan, että yrityksen tiloissa sijaitsevat tietojärjestelmät, laitteet ja tiedot ovat turvassa myös fyysisiltä riskeiltä, kuten murroilta tai tulipaloilta, sekä suojassa tiloissa mahdollisesti liikkuvilta ulkopuolisilta henkilöiltä.</t>
  </si>
  <si>
    <t>TIL-01</t>
  </si>
  <si>
    <t>Toimitilojen kulunvalvonta on järjestetty siten, että vain valtuutetut henkilöt pääsevät tiloihin.</t>
  </si>
  <si>
    <t xml:space="preserve">Kulunvalvonta estää luvattoman pääsyn ja suojaa sekä henkilöstöä että yrityksen omaisuutta.  </t>
  </si>
  <si>
    <t>TIL-02</t>
  </si>
  <si>
    <t>Toimitilojen ja muiden suojattavien kohteiden avaimista sekä kulkutunnisteista ylläpidetään ajantasaista rekisteriä.</t>
  </si>
  <si>
    <t>Avainten ja kulkutunnisteiden dokumentointi auttaa varmistamaan, että ne tulevat palautetuksi työsuhteiden päättyessä ja muissa vastaavissa tilanteissa.</t>
  </si>
  <si>
    <t>TIL-03</t>
  </si>
  <si>
    <t>Yrityksellä on ajantasainen tieto siitä, millä yhteistyökumppaneilla on pääsy yrityksen toimitiloihin.</t>
  </si>
  <si>
    <t>Yrityksen palveluntarjoajilla , IT-kumppaneilla tai muilla tahoilla voi olla myönnetty pääsy yrityksen tiloihin. Nämä tahot tulisi olla tiedossa ja heidän kanssaan olla käytössä toimintamallit tiloissa toimimiseen ja avainten hallintaan.</t>
  </si>
  <si>
    <t>TIL-04</t>
  </si>
  <si>
    <t>Yrityksellä on salassapitosopimus kaikkien sellaisten kumppaneiden kanssa, joilla on pääsy yrityksen toimitiloihin.</t>
  </si>
  <si>
    <t>Salassapitosopimukset varmistavat, että tiloihin pääsyä hyödyntävät osapuolet sitoutuvat pitämään salassa tiloissa mahdollisesti kohtaamansa luottamukselliset tiedot.</t>
  </si>
  <si>
    <t>TIL-05</t>
  </si>
  <si>
    <t>Toimitilat on määritelty selkeästi alueisiin jotka ovat asiakkaiden ja muiden ulkopuolisten käytettävissä, sekä alueisiin jotka ovat yrityksen oman henkilöstön käytettävissä.</t>
  </si>
  <si>
    <t xml:space="preserve">Selkeä aluejako estää pääsyn arkaluonteisiin tietoihin tai alueille.  </t>
  </si>
  <si>
    <t>TIL-06</t>
  </si>
  <si>
    <t>Toimitiloissa pidetään vieraskirjaa tai muuta järjestelmää, jolla seurataan asiakkaiden ja vierailijoiden käyntejä.</t>
  </si>
  <si>
    <t>TIL-07</t>
  </si>
  <si>
    <t>Laitetilojen suojaaminen estää luvattoman pääsyn, joka voi johtaa fyysisiin vahinkoihin tai tietojen vaarantumiseen.</t>
  </si>
  <si>
    <t>TIL-08</t>
  </si>
  <si>
    <t xml:space="preserve">Yrityksellä on käytössä luottamuksellisille papereille hävitysmenetelmä, joka estää tietojen joutumisen vääriin käsiin.  </t>
  </si>
  <si>
    <t>Asianmukainen hävitys estää tietovuodot ja väärinkäytökset. Voidaan toteuttaa esimerkiksi tietosuojaroskiksilla tai asiakirjasilppureilla.</t>
  </si>
  <si>
    <r>
      <t xml:space="preserve">Mitä seuraavista toimitilojen turvallisuuselementeistä on käytössä yrityksenne toimitiloissa? </t>
    </r>
    <r>
      <rPr>
        <i/>
        <sz val="11"/>
        <rFont val="Arial"/>
        <family val="2"/>
        <scheme val="minor"/>
      </rPr>
      <t>Tämän kysymyksen vastauksia käytetään kokonaiskuvan muodostamiseen ja kehityskohteiden tunnistamiseen, mutta ne eivät vaikuta arvosanaan.</t>
    </r>
  </si>
  <si>
    <t>Turvalukitus</t>
  </si>
  <si>
    <t>Tallentava kameravalvonta</t>
  </si>
  <si>
    <t>Vartiointiliikkeeseen yhdistetty rikosilmoitinlaitteisto</t>
  </si>
  <si>
    <t>Lasirikkoilmaisimet</t>
  </si>
  <si>
    <t>Kassakaappi (esim. tietosuojamateriaalia varten)</t>
  </si>
  <si>
    <t>Murto- ja sirpalesuojaikkunat</t>
  </si>
  <si>
    <t>Murtosuojaovet</t>
  </si>
  <si>
    <t>Poikkeamanhallinta tarkoittaa prosesseja, joilla hallitaan tietoturvaloukkauksia ja muita häiriöitä. Häiriöiden nopea havaitseminen ja tehokas hallinta vähentävät poikkeamien vaikutuksia ja suojaavat yrityksen tietoja.</t>
  </si>
  <si>
    <t>POI-01</t>
  </si>
  <si>
    <t>POI-02</t>
  </si>
  <si>
    <t>Yrityksessä on määritelty vastuuhenkilöt, jotka käsittelevät tietoturvahäiriöt ja -poikkeamat ja koordinoivat niiden hallintaa.</t>
  </si>
  <si>
    <t>Vastuuhenkilöiden määrittely varmistaa, että poikkeamatilanteet käsitellään tehokkaasti ja johdonmukaisesti.</t>
  </si>
  <si>
    <t>POI-03</t>
  </si>
  <si>
    <t>Yrityksellä on dokumentoitu ja hyväksytty suunnitelma järjestelmien ja tietojen palauttamiseen poikkeamatilanteen jälkeen.</t>
  </si>
  <si>
    <t>Järjestelmien ja tietojen palauttaminen poikkematilanteen jälkeen tule toteuttaa hallitusti.</t>
  </si>
  <si>
    <t>POI-04</t>
  </si>
  <si>
    <t>Yrityksessä harjoitellaan toimintaa tietoturvapoikkeamatilanteessa, jotta vastuuhenkilöt tietäisivät roolinsa tilanteessa, heille määritellyt tehtävät ja poikkeamanhallinnan vaiheet.</t>
  </si>
  <si>
    <t xml:space="preserve">Harjoittelu varmistaa, että poikkeamatilanteisiin määrätyt henkilöt tuntevat roolinsa ja tehtävänsä, mikä nopeuttaa reagointia ja vähentää epäselvyyksiä tilanteen hallinnassa. </t>
  </si>
  <si>
    <t>POI-05</t>
  </si>
  <si>
    <t>Yrityksessä on käytössä teknisiä ratkaisuja, kuten valvontatyökaluja tai järjestelmäilmoituksia, tietoturvahäiriöiden havaitsemiseksi.</t>
  </si>
  <si>
    <t>Teknisten ratkaisujen hyödyntäminen täydentää työntekijöiden havaintokykyä ja parantaa poikkeamien havaitsemista.</t>
  </si>
  <si>
    <t>POI-06</t>
  </si>
  <si>
    <t>Yrityksen IT-järjestelmissä on käytössä lokitus, joka mahdollistaa IT-häiriöiden, mahdollisten väärinkäytösten ja tietoturvahäiriöiden selvittämistä.</t>
  </si>
  <si>
    <t xml:space="preserve">Lokitus auttaa tunnistamaan ja selvittämään IT-häiriöitä, tietoturvaloukkauksia ja mahdollisia väärinkäytöksiä tarjoamalla jäljitettävää tietoa järjestelmien toiminnasta ja käyttäjien toimenpiteistä. Ilman asianmukaista lokitusta voi olla mahdotonta selvittää, mitä tapahtui, kuka teki mitä ja milloin, mikä vaikeuttaa ongelmatilanteiden hallintaa ja tietoturvapoikkeamien käsittelyä. </t>
  </si>
  <si>
    <t>POI-07</t>
  </si>
  <si>
    <t>Yrityksellä on sopimus IT-palveluntarjoajan kanssa, tai nimetty henkilö tietoturvahäiriöiden ja -poikkeamien käsittelemiseksi.</t>
  </si>
  <si>
    <t>Yhteistyö IT-kumppanin kanssa nopeuttaa teknisten ongelmien ratkaisemista.</t>
  </si>
  <si>
    <t>Henkilötietojen tietoturvaloukkauksia tai tietoturvan tai -suojan läheltä piti -tilanteita analysoidaan, jotta vastaavien tilanteiden toistuminen voidaan ehkäistä.</t>
  </si>
  <si>
    <t>Analyysi auttaa tunnistamaan ongelmat ja parantamaan tietoturvakäytäntöjä.</t>
  </si>
  <si>
    <t>IT-infrastruktuurin ja -järjestelmien hallinta</t>
  </si>
  <si>
    <t>IT-infrastruktuurin ja -järjestelmien hallinta tarkoittaa yrityksen tietojärjestelmien ja niiden keskinäisten yhteyksien hallintaa. Hallinta auttaa yritystä ymmärtämään ja hallitsemaan IT-ympäristöään, varmistamaan toimintavarmuuden sekä parantamaan tietoturvakontrollien kattavuutta.</t>
  </si>
  <si>
    <t>INF-01</t>
  </si>
  <si>
    <t>Yrityksessä on dokumentoitu, mitä tietojärjestelmiä ja -palveluita käytetään.</t>
  </si>
  <si>
    <t>Dokumentaatio auttaa ymmärtämään, mitä järjestelmiä on käytössä ja miten niitä hallitaan.</t>
  </si>
  <si>
    <t>INF-02</t>
  </si>
  <si>
    <t>Yrityksessä on määritelty, mitkä IT-järjestelmät ovat liiketoiminnan kannalta kriittisiä.</t>
  </si>
  <si>
    <t>Kriittisten järjestelmien tunnistaminen mahdollistaa resurssien kohdentamisen niiden suojaamiseen.</t>
  </si>
  <si>
    <t>INF-03</t>
  </si>
  <si>
    <t>Yrityksessä on dokumentoitu, missä sen tärkeät tiedot sijaitsevat fyysisesti (geolokaatio). Dokumentaatio kattaa myös kolmansien osapuolien tuottamat palvelut.</t>
  </si>
  <si>
    <t>Tietojen sijainti vaikuttaa niiden turvallisuuteen ja lainsäädännön noudattamiseen.</t>
  </si>
  <si>
    <t>INF-04</t>
  </si>
  <si>
    <t>Yrityksessä on määritelty, kuka vastaa eri IT-järjestelmien hallinnasta ja ylläpidosta.</t>
  </si>
  <si>
    <t>Vastuuhenkilöiden määrittäminen takaa, että järjestelmiä hallitaan tehokkaasti ja turvallisesti.</t>
  </si>
  <si>
    <t>INF-05</t>
  </si>
  <si>
    <t>Yrityksen IT-järjestelmien elinkaaren hallinta on vastuutettu ja IT-järjestelmät päivitetään säännöllisesti.</t>
  </si>
  <si>
    <t>IT-järjestelmien elinkaaren hallinta ja säännölliset päivitykset varmistavat järjestelmien turvallisuuden ja toimivuuden. Ilman vastuuhenkilöitä ja suunnitelmallista päivityskäytäntöä järjestelmät voivat jäädä vanhentuneiksi ja sisältää haavoittuvuuksia, joita hyökkääjät voivat hyödyntää. Hallittu elinkaaren hallinta auttaa myös ennakoimaan järjestelmien uusimistarpeet ja vähentämään liiketoimintakatkoksia.</t>
  </si>
  <si>
    <t>INF-06</t>
  </si>
  <si>
    <t>Yrityksessä on määritelty ja dokumentoitu käytäntö IT-ympäristön muutostenhallintaan ja -dokumentointiin.</t>
  </si>
  <si>
    <t>Muutosten hallinta ja dokumentointi auttavat varmistamaan, että kaikki muutokset ovat tietoturvallisia, testattuja ja jäljitettävissä ongelmatilanteissa.</t>
  </si>
  <si>
    <t>INF-07</t>
  </si>
  <si>
    <t>Ennakoiva arviointi vähentää riskiä, että epäluotettavia järjestelmiä otetaan käyttöön. Tietosuojan vaikutustenarviointi tulee tehdä esimerkiksi silloin kun henkilötietojen käsittelyssä käytetään uutta teknologiaa.</t>
  </si>
  <si>
    <t>INF-08</t>
  </si>
  <si>
    <t>INF-09</t>
  </si>
  <si>
    <t>Yrityksessä on määritelty, miten tietoturvakontrolleja, kuten palomuureja ja virustorjuntaa, ylläpidetään ja päivitetään (esim. on dokumentoidusti sovittu, millaisia vastuita IT-kumppaneilla on näiden suhteen).</t>
  </si>
  <si>
    <t>Tietoturvakontrollien jatkuva ylläpito varmistaa niiden tehokkuuden.</t>
  </si>
  <si>
    <t>INF-10</t>
  </si>
  <si>
    <t>Yrityksessä on kriittiset tiedot ja järjestelmät varmistettu varmuuskopioilla.</t>
  </si>
  <si>
    <t>Varmuuskopiot suojaavat tietojen menetykseltä. Ilman varmuuskopioita esimerkiksi vika järjestelmässä, kiristyshaittaohjelma tai inhimillinen virhe voi aiheuttaa pysyvän tietojen menetyksen. Varmistamalla, että keskeiset tiedot ja järjestelmät ovat varmuuskopioituja ja palautettavissa, yritys voi minimoida liiketoiminnan häiriöt ja taloudelliset vahingot.</t>
  </si>
  <si>
    <t>Varmuuskopioiden palauttamista testataan säännöllisesti.</t>
  </si>
  <si>
    <t xml:space="preserve">Varmuuskopioiden palautustestaus varmistaa, että tiedot voidaan palauttaa häiriötilanteessa. Ilman säännöllistä testausta varmuuskopiot voivat olla puutteellisia tai palautusprosessi voi epäonnistua, mikä voi johtaa tietojen menetykseen. </t>
  </si>
  <si>
    <t>Palvelinten tietoturvallisuus varmistaa, että yrityksen palvelimilla sijaitsevat tiedot ja palvelut pysyvät käytettävissä, luotettavina ja suojassa haittaohjelmilta tai luvattomalta käytöltä.</t>
  </si>
  <si>
    <t>Vastatkaa tämän osa-alueen kysymyksiin, mikäli yrityksellä on omia palvelimia tai palvelimia kumppanin konesaliessa. Jos yrityksellänne ei ole palvelimia, vastatkaa kysymyksiin "Ei relevantti".</t>
  </si>
  <si>
    <t>SER-01</t>
  </si>
  <si>
    <t>Palvelinten käyttöjärjestelmä ja ohjelmistot päivitetään säännöllisesti tietoturvapäivityksillä.</t>
  </si>
  <si>
    <t>Päivittämättömät ohjelmistot ovat yleinen hyökkäysvektori tietoturvauhkille.</t>
  </si>
  <si>
    <t>SER-02</t>
  </si>
  <si>
    <t>Palvelimilla on käytössä palomuuri, joka suojaa luvattomalta verkkoliikenteeltä.</t>
  </si>
  <si>
    <t>Palomuuri estää ei-toivotut yhteydet ja vähentää hyökkäysten riskiä.</t>
  </si>
  <si>
    <t>SER-03</t>
  </si>
  <si>
    <t>Palvelimien varmuuskopioinnista huolehditaan säännöllisesti ja varmuuskopioiden toimivuutta testataan säännöllisesti.</t>
  </si>
  <si>
    <t>Varmuuskopiot ovat kriittisiä tiedon ja järjestelmien palauttamiseksi häiriötilanteissa.</t>
  </si>
  <si>
    <t>SER-04</t>
  </si>
  <si>
    <t>Yrityksellä on voimassaoleva IT-tukisopimus, joka kattaa palvelinten ylläpidon ja häiriötilanteiden hallinnan.</t>
  </si>
  <si>
    <t>IT-tuki varmistaa nopean reagoinnin palvelinten ongelmiin ja minimoi liiketoiminnan keskeytyksiä.</t>
  </si>
  <si>
    <t>SER-05</t>
  </si>
  <si>
    <t>Palvelinten tilaa ja turvallisuutta seurataan jatkuvasti. Seurantaan käytetään esimerkiksi NMS (Network Management System) tai vastaavaa järjestelmää.</t>
  </si>
  <si>
    <t>Jatkuva valvonta mahdollistaa ongelmien havaitsemisen ennen niiden eskaloitumista.</t>
  </si>
  <si>
    <t>SER-06</t>
  </si>
  <si>
    <t>Palvelimilla on haittaohjelmien torjuntaratkaisu, joka päivittyy automaattisesti ja suojaa reaaliaikaisesti?</t>
  </si>
  <si>
    <t>Haittaohjelmien torjunta estää palvelimiin kohdistuvia tietoturvauhkia ja vähentää tietojen vaarantumisriskiä.</t>
  </si>
  <si>
    <t>SER-07</t>
  </si>
  <si>
    <t>Palvelinjärjestelmä on rakennettu vikasietoiseksi tai kahdennetuksi siten, että tietojärjestelmien toiminta ei keskeydy laiterikon sattuessa.</t>
  </si>
  <si>
    <t>Vikasietoisuus varmistaa palvelinten toiminnan myös laitteistovikojen sattuessa.</t>
  </si>
  <si>
    <t>Tietoverkkojen hallinta kattaa yrityksen sisäiset ja ulkoiset verkot, kuten internetin ja langattomat yhteydet. Tietoverkkojen tietoturva suojaa yrityksen järjestelmät ja tiedot verkkohyökkäyksiltä ja varmistaa turvallisen tiedonkulun.</t>
  </si>
  <si>
    <t>VER-01</t>
  </si>
  <si>
    <t>Yrityksessä on vaihdettu kaikkien tietoverkon aktiivilaitteiden (reitittimet, palomuurit, kytkimet) pääkäyttäjätunnusten oletussalasanat.</t>
  </si>
  <si>
    <t>Oletussalasanojen vaihtaminen on kriittinen tietoturvakäytäntö, sillä oletussalasanat ovat yleisesti tunnettuja ja helposti hyödynnettävissä tietoturvahyökkäyksissä.</t>
  </si>
  <si>
    <t>VER-02</t>
  </si>
  <si>
    <t>Yrityksen vierasverkko on eriytetty yrityksen sisäisestä tietoverkosta luotettavalla menetelmällä.</t>
  </si>
  <si>
    <t>Erottelu estää luvattoman pääsyn henkilöstön käyttämään sisäverkkoon vierailijoiden laitteiden kautta.</t>
  </si>
  <si>
    <t>VER-03</t>
  </si>
  <si>
    <t>Langattomien verkkojen salauksessa käytetään vähintään WPA2-protokollaa tai sitä edistyneempää menetelmää.</t>
  </si>
  <si>
    <t>Vahva salaus estää verkon tietoliikenteen sieppaamisen ja suojaa käyttäjiä.</t>
  </si>
  <si>
    <t>VER-04</t>
  </si>
  <si>
    <t>Varayhteys tai muu vaihtoehtoinen ratkaisu varmistaa, että yrityksen toiminta ei keskeydy internet-yhteyden häiriöiden tai katkoksien vuoksi.</t>
  </si>
  <si>
    <t>VER-05</t>
  </si>
  <si>
    <t>Internetissä avoinna olevat palvelut ovat jatkuvasti alttiita kyberhyökkäyksille. Kirjautumista vaativat palvelut, kuten asiakasportaalit ja järjestelmät, voivat sisältää arkaluonteisia tietoja ja ovat houkuttelevia kohteita hyökkääjille. Ilman säännöllistä tietoturvatestausta ja haavoittuvuuksien hallintaa järjestelmät voivat haavoittuvuuksia, joista hyökkääjä voi murtautua sisään. Ennakoivat tietoturvatoimenpiteet, kuten testaukset ja konfiguraatioiden tarkistukset, auttavat varmistamaan, että tiedot ja järjestelmät ovat suojattuja.</t>
  </si>
  <si>
    <t>VER-06</t>
  </si>
  <si>
    <t>Yrityksen käytössä on palomuurit tietoverkkojen suojaamiseksi.</t>
  </si>
  <si>
    <t>Palomuurit suojaavat yrityksen verkkoa estämällä luvattoman liikenteen ja torjumalla kyberhyökkäyksiä. Ne valvovat ja suodattavat tietoliikennettä, estäen haitalliset yhteydet ja minimoiden tietomurtojen riskin. Ilman palomuuria yrityksen IT-järjestelmät ovat alttiimpia hyökkäyksille, mikä voi johtaa tietovuotoihin ja liiketoiminnan keskeytyksiin.</t>
  </si>
  <si>
    <t>VER-07</t>
  </si>
  <si>
    <t>Yrityksen tietoverkkolaitteita, kuten reitittimiä ja kytkimiä, päivitetään säännöllisesti.</t>
  </si>
  <si>
    <t>Päivittämättömät verkkolaitteet voivat sisältää haavoittuvuuksia, jotka altistavat verkon hyökkäyksille.</t>
  </si>
  <si>
    <t>Päätelaitteilla tarkoitetaan yrityksen työntekijöiden käyttämiä laitteita, kuten kannettavia tietokoneita ja älypuhelimia. Päätelaitteiden suojaaminen varmistaa, että laitteissa olevat tiedot pysyvät turvassa luvattomalta käytöltä ja haittaohjelmilta.</t>
  </si>
  <si>
    <t>LAI-01</t>
  </si>
  <si>
    <t>Yrityksessä ylläpidetään ajantasaista tietokantaa käytössä olevista päätelaitteista ja siitä, kenen käytössä mikäkin laite on.</t>
  </si>
  <si>
    <t>Laitetietokanta auttaa hallitsemaan päätelaitteita, seuraamaan niiden käyttöä ja varmistamaan, että kaikki laitteet ovat tietoturvakäytäntöjen mukaisia.</t>
  </si>
  <si>
    <t>LAI-02</t>
  </si>
  <si>
    <t>Kannettavien tietokoneiden levyt on salattu esimerkiksi BitLocker- tai FileVault-tekniikalla. (Jos käytössä on Thin Client- tai VDI-ratkaisu, tämä kysymys ei ole relevantti.)</t>
  </si>
  <si>
    <t>Salatut levyt estävät tietojen luvattoman käytön, vaikka laite varastettaisiin.</t>
  </si>
  <si>
    <t>LAI-03</t>
  </si>
  <si>
    <t>Kannettaville tietokoneille on määritelty kovennuskäytännöt (hardening), kuten tarpeettomien ohjelmistojen poistaminen ja oletusasetusten muuttaminen turvallisemmiksi ennen käyttöönottoa.</t>
  </si>
  <si>
    <t>Kovennus estää hyökkääjiä hyödyntämästä tunnettuja heikkouksia oletusasetuksissa ja vähentää hyökkäyspintaa.</t>
  </si>
  <si>
    <t>LAI-04</t>
  </si>
  <si>
    <t>Kaikilla päätelaitteilla on käytössä salasanasuojaus tai muu käyttäjäkohtainen lukitus.</t>
  </si>
  <si>
    <t>Laitteiden lukitus estää luvattoman pääsyn niiden tietoihin.</t>
  </si>
  <si>
    <t>LAI-05</t>
  </si>
  <si>
    <t>Päätelaitteiden näytön automaattinen lukittuminen on määritetty aktivoitumaan, jos laitetta ei käytetä tietyn ajan kuluessa.</t>
  </si>
  <si>
    <t>Automaattinen lukittuminen estää luvattoman pääsyn, jos käyttäjä jättää laitteen hetkeksi ilman valvontaa.</t>
  </si>
  <si>
    <t>LAI-06</t>
  </si>
  <si>
    <t>LAI-07</t>
  </si>
  <si>
    <t>Päätelaitteilla on käytössä virus- ja haittaohjelmien torjuntaohjelmisto.</t>
  </si>
  <si>
    <t>Haittaohjelmien torjunta suojaa laitteita tietoturvauhkia vastaan.</t>
  </si>
  <si>
    <t>LAI-08</t>
  </si>
  <si>
    <t>Päätelaitteilla on käytössä etähallintajärjestelmä, joka mahdollistaa laitteen paikantamisen tai tyhjentämisen tarvittaessa.</t>
  </si>
  <si>
    <t>Etähallinta suojaa tietoja, jos laite katoaa tai varastetaan.</t>
  </si>
  <si>
    <t>LAI-09</t>
  </si>
  <si>
    <t>Päätelaitteiden käyttöjärjestelmät ja ohjelmistot päivitetään automaattisesti (mukaan lukien tietoturvapäivitykset).</t>
  </si>
  <si>
    <t>Päivitykset paikkaavat tietoturva-aukkoja ja suojaavat uusilta uhkilta.</t>
  </si>
  <si>
    <t>LAI-10</t>
  </si>
  <si>
    <t>Työn ja henkilökohtaisen käytön erottelu parantaa tietoturvaa. Selkeä kirjallinen ohjeistus vähentää väärinkäsityksiä ja auttaa noudattamaan yrityksen tietoturvavaatimuksia.</t>
  </si>
  <si>
    <t>Siirrettävät tietovälineet tarkoittavat esimerkiksi USB-tikkuja, ulkoisia kovalevyjä ja muita laitteita, joilla siirretään tietoja. Näiden välineiden turvallisuus on tärkeää, jotta tietoja ei päädy luvattomiin käsiin tai tuhoudu vahingossa.</t>
  </si>
  <si>
    <t>Vastatkaa tämän osa-alueen kysymyksiin, mikäli yrityksenne käytössä on siirrettäviä tietovälineitä, esim. USB-tikkuja tai ulkoisia kovalevyjä. Jos ei, vastatkaa kysymyksiin "Ei relevantti".</t>
  </si>
  <si>
    <t>SIIR-01</t>
  </si>
  <si>
    <t>Yrityksessä on kielletty henkilökohtaisten siirrettävien tietovälineiden käyttö työkäytössä. (Muistitikut, ulkoiset kovalevyt, jne.)</t>
  </si>
  <si>
    <t>Henkilökohtaiset tietovälineet voivat sisältää haittaohjelmia tai aiheuttaa tietoturvariskejä.</t>
  </si>
  <si>
    <t>SIIR-02</t>
  </si>
  <si>
    <t>Siirrettävien tietovälineiden tallennustila on salattu.</t>
  </si>
  <si>
    <t>Salaus suojaa tietoja, jos tietoväline katoaa tai varastetaan.</t>
  </si>
  <si>
    <t>SIIR-03</t>
  </si>
  <si>
    <t>Kaikilla siirrettävillä tietovälineillä on käytössä suojakoodi tai salasana tietojen suojaamiseksi luvattomalta käytöltä.</t>
  </si>
  <si>
    <t>Suojakoodin tai salasanan käyttö estää luvattoman pääsyn tietoihin fyysisessä käytössä.</t>
  </si>
  <si>
    <t>SIIR-04</t>
  </si>
  <si>
    <t>Siirrettävien tietovälineiden sisällön automaattinen käynnistyminen on (autorun) estetty.</t>
  </si>
  <si>
    <t>Automaattisen käynnistyksen estäminen suojaa päätelaitteita siirrettävillä tietovälineillä mahdollisesti olevilta haittaohjelmilta.</t>
  </si>
  <si>
    <t>SIIR-05</t>
  </si>
  <si>
    <t>Yrityksessä on määritelty prosessi siirrettävien tietovälineiden turvalliseen hävittämiseen tai kierrättämiseen.</t>
  </si>
  <si>
    <t>Turvallinen hävitystapa estää tietojen päätymisen vääriin käsiin.</t>
  </si>
  <si>
    <t>SIIR-06</t>
  </si>
  <si>
    <t>Yrityksessä on tarkistusprosessi siirrettäville tietovälineille, jotka vastaanotetaan asiakkailta tai muilta ulkoisilta tahoilta, ennen niiden käyttämistä yrityksen järjestelmissä.</t>
  </si>
  <si>
    <t>Tarkistukset estävät mahdollisten haittaohjelmien tai tietoturvariskien leviämisen asiakkaiden toimittamien tietovälineiden kautta.</t>
  </si>
  <si>
    <t>Sähköpostin tietoturva kattaa sekä sähköpostijärjestelmien teknisen konfiguroinnin että sähköpostin turvallisen käytön. Näillä toimilla estetään tietojenkalasteluhyökkäyksiä ja suojataan yrityksen luottamuksellisia tietoja.</t>
  </si>
  <si>
    <t>MAIL-01</t>
  </si>
  <si>
    <t>Työntekijöillä on mahdollisuus lähettää salattua sähköpostia ja työntekijät on ohjeistettu sen käyttöperiaatteista.</t>
  </si>
  <si>
    <t>Viestien salaus varmistaa, että vain valtuutetut vastaanottajat voivat lukea luottamukselliset tiedot.</t>
  </si>
  <si>
    <t>MAIL-02</t>
  </si>
  <si>
    <t>Työntekijät ohjeistettu tarkistamaan vastaanottajien osoitteet ennen luottamuksellisten tietojen lähettämistä sähköpostitse.</t>
  </si>
  <si>
    <t>Oikean vastaanottajan varmistaminen vähentää tietojen päätymistä vääriin käsiin.</t>
  </si>
  <si>
    <t>MAIL-03</t>
  </si>
  <si>
    <t>Yrityksessä on määritelty, mitä tietoja saa lähettää sähköpostilla.</t>
  </si>
  <si>
    <t>Selkeät säännöt sähköpostin käytöstä varmistavat, että luottamukselliset ja arkaluonteiset tiedot eivät päädy vääriin käsiin. Työntekijöiden tietoisuus näistä säännöistä vähentää inhimillisten virheiden riskiä ja auttaa suojaamaan yrityksen tietoja.</t>
  </si>
  <si>
    <t>MAIL-04</t>
  </si>
  <si>
    <t>Yrityksen sähköpostipalvelu ja siihen mahdollisesti liittyvä pilvitallennustila varmuuskopioidaan säännöllisesti ja automatisoidusti.</t>
  </si>
  <si>
    <t>Varmuuskopiointi suojaa tietoja vahinkojen tai teknisten ongelmien varalta.</t>
  </si>
  <si>
    <t>MAIL-05</t>
  </si>
  <si>
    <t>Sähköpostipalvelussa otettu käyttöön monivaiheinen tunnistautuminen (MFA) kaikille käyttäjille.</t>
  </si>
  <si>
    <t>Monivaiheinen tunnistautuminen suojaa käyttäjätilejä, vaikka salasana päätyisi vääriin käsiin.</t>
  </si>
  <si>
    <t>MAIL-06</t>
  </si>
  <si>
    <t>Yrityksessä on määritelty käytännöt sähköpostien poistamiseen, kun posteja ei enää tarvita.</t>
  </si>
  <si>
    <t>Vanhentuneet ja tarpeettomat sähköpostit voivat sisältää arkaluonteista tietoa, joka tulee poistaa tietoturvan varmistamiseksi.</t>
  </si>
  <si>
    <t>MAIL-07</t>
  </si>
  <si>
    <t>Yrityksen sähköpostipalvelu on konfiguroitu käyttämään SPF-, DKIM- ja DMARC-teknologioita turvallisuuden varmistamiseksi.</t>
  </si>
  <si>
    <t>SPF (Sender Policy Framework) auttaa estämään tietojenkalasteluhyökkäyksiä ja roskapostin lähettämistä yrityksen nimissä. Se varmistaa, että vain valtuutetut palvelimet voivat lähettää sähköposteja yrityksen domainista. DKIM (DomainKeys Identified Mail) lisää sähköpostien luotettavuutta varmistamalla, että viestejä ei ole muutettu lähettämisen jälkeen, mikä suojaa vastaanottajia tietojenkalasteluyrityksiltä. DMARC yhdistää SPF:n ja DKIM:n ja mahdollistaa politiikan määrittämisen, jolla voidaan estää väärennettyjen sähköpostien toimitus vastaanottajille.</t>
  </si>
  <si>
    <t>MAIL-08</t>
  </si>
  <si>
    <t>Yrityksen on sähköpostijärjestelmä konfiguroitu järjestelmävalmistajan tai esim. Kyberturvallisuuskeskuksen turvallisuusohjeiden mukaisesti.</t>
  </si>
  <si>
    <t>Noudattamalla valmistajien turvallisuusohjeita varmistetaan, että sähköpostijärjestelmä käyttää suositeltuja ja testattuja tietoturvakäytäntöjä.</t>
  </si>
  <si>
    <t>Pilvipalveluiden käyttö kattaa yrityksen käyttämät pilvipohjaiset ohjelmistot ja tiedostojen tallennusratkaisut. Pilvipalveluiden tietoturva varmistaa, että tiedot ovat suojattuja, niitä säilytetään riittävän pitkään ja ovat tarvittaessa palautettavissa.</t>
  </si>
  <si>
    <t>CLO-01</t>
  </si>
  <si>
    <t>Yrityksessä on pilvipalveluntarjoajien kanssa kirjalliset palvelusopimukset, jotka sisältävät tietoturvaan liittyvän vastuunjaon.</t>
  </si>
  <si>
    <t>Dokumentoitu sopimus selkeyttää palveluntarjoajan vastuita ja varmistaa, että yrityksen tietoturvavaatimukset täyttyvät.</t>
  </si>
  <si>
    <t>CLO-02</t>
  </si>
  <si>
    <t>Yrityksessä on varmistettu, että käytössä olevat pilvipalvelut täyttävät esim. lainsäädännön ja asiakkaiden asettamat tietojen säilytysvaatimukset.</t>
  </si>
  <si>
    <t>Tietojen säilytysvaatimusten (säilytysaika ja -sijainti) noudattaminen on kriittistä lainsäädännön ja asiakassopimusten kannalta.</t>
  </si>
  <si>
    <t>CLO-03</t>
  </si>
  <si>
    <t>Pilvipalveluiden asetukset on käyty läpi ja muokattu tarvittaessa siten, että oletusasetukset on korvattu tietoturvallisilla asetuksilla.</t>
  </si>
  <si>
    <t>Pilvipalvelut voivat sisältää oletusasetuksia, jotka eivät ole tietoturvallisia. Asetusten tarkistus ja muokkaaminen suojaavat palvelua väärinkäytöksiltä, varmistavat tiedon luottamuksellisuuden ja estävät vahingossa tapahtuvan tietojen vuotamisen.</t>
  </si>
  <si>
    <t>CLO-04</t>
  </si>
  <si>
    <t>Pilvipalveluista on saatavilla lokeja, joka mahdollistaa IT-häiriöiden, mahdollisten väärinkäytösten ja tietoturvaloukkausten selvittämistä.</t>
  </si>
  <si>
    <t>Lokitiedot ovat olennaisia väärinkäytösten ja tietoturvapoikkeamien tutkinnassa ja niiden jäljittämisessä.</t>
  </si>
  <si>
    <t>CLO-05</t>
  </si>
  <si>
    <t>Pilvipalveluiden tietoturvan tasoa ja käytäntöjä arvioidaan ennen niiden käyttöönottoa.</t>
  </si>
  <si>
    <t>Tietoturvan arviointi auttaa varmistamaan, että palvelu täyttää liiketoimintakriittiset vaatimukset eikä aiheuta tarpeettomia riskejä.</t>
  </si>
  <si>
    <t>CLO-06</t>
  </si>
  <si>
    <t>Yrityksessä on määritelty prosessi asiakkaiden tietojen turvalliseen siirtämiseen, jos asiakas siirtyy toisen palveluntarjoajan asiakkaaksi.</t>
  </si>
  <si>
    <t>Selkeästi määritelty prosessi asiakkaiden tietojen siirtämiseksi varmistaa, että tiedot siirretään turvallisesti ja luottamuksellisesti. Tämä on erityisen tärkeää asiakassuhteen päättyessä, jotta tietoturvariskejä voidaan välttää.</t>
  </si>
  <si>
    <t>ICT-palveluntarjoajien hallinta kattaa käytännöt, joilla varmistetaan, että ulkoiset IT-kumppanit hoitavat yrityksen tietojärjestelmät tietoturvallisesti, tuntevat vastuunsa ja täyttävät tietoturvavaatimukset.</t>
  </si>
  <si>
    <t>Mikäli yritys vastaa itse ICT-palveluistaan, vastatkaa kysymyksiin oman ICT-osaston näkökulmasta.</t>
  </si>
  <si>
    <t>KUMP-01</t>
  </si>
  <si>
    <t>ICT-kumppanin valinnassa huomioidaan palveluntarjoajan tietoturvakyvykkyydet (esim. osaaminen, sertifikaatit, referenssit).</t>
  </si>
  <si>
    <t>ICT-kumppanin tietoturvakyvykkyys voi olla ratkaisevassa roolissa yrityksen oman tietoturvan hallinnassa.</t>
  </si>
  <si>
    <t>KUMP-02</t>
  </si>
  <si>
    <t>Jokaisen keskeisen ICT-palveluntarjoajan kanssa on laadittu kirjalliset sopimukset, jotka kattavat myös salassapitovaatimukset.</t>
  </si>
  <si>
    <t>Kirjalliset sopimukset määrittävät selkeästi ostettavan palvelun ja sen ehdot sekä osapuolten velvollisuudet mm. salassapitoon liittyen.</t>
  </si>
  <si>
    <t>KUMP-03</t>
  </si>
  <si>
    <t>Jokaisen keskeisen ICT-palveluntarjoajan kanssa on sovittu kirjallisesti palvelun laajuudesta ja palveluun liittyvistä tietoturvavastuista.</t>
  </si>
  <si>
    <t>Selkeästi määritellyt ja dokumentoidut vastuut ehkäisevät mahdollisia riitatilanteita ja selkeyttävät vastuunjakoa.</t>
  </si>
  <si>
    <t>KUMP-04</t>
  </si>
  <si>
    <t>ICT-palveluntarjoajat ovat sitouttaneet riittävästi henkilöstöresursseja varmistamaan palvelun jatkuvuus. Esimerkiksi enemmän kuin yksi vastuuhenkilö yrityksenne ICT-asioissa.</t>
  </si>
  <si>
    <t>Riittävät henkilöstöresurssit vähentävät riskiä, että palvelu keskeytyy, jos yksi henkilö ei ole tavoitettavissa tai jättää tehtävänsä.</t>
  </si>
  <si>
    <t>KUMP-05</t>
  </si>
  <si>
    <t>ICT-palveluntarjoajalla on määritelty prosessi, jolla heidän työntekijöidensä käyttöoikeudet yrityksen järjestelmiin poistetaan toimeksiannon tai työsuhteen päättyessä.</t>
  </si>
  <si>
    <t>Käyttöoikeuksien hallinta estää entisten työntekijöiden luvattoman pääsyn yrityksen järjestelmiin ja tiedostoihin.</t>
  </si>
  <si>
    <t>KUMP-06</t>
  </si>
  <si>
    <t>Yrityksessänne on keskeisten ICT-kumppanienne kanssa säännöllistä läpikäyntiä, jossa käydään läpi tietoturvaan liittyviä raportteja yrityksenne järjestelmien tietoturvan tilasta, mukaan lukien riskit ja suositellut toimenpiteet.</t>
  </si>
  <si>
    <t>Säännölliset tilannepäivitykset ja raportit pitävät yrityksen ajan tasalla tietoturvatilanteesta ja tarvittavista toimista.</t>
  </si>
  <si>
    <t>KUMP-07</t>
  </si>
  <si>
    <t>ICT-palveluntarjoaja informoi yritystänne proaktiivisesti uusista uhkista ja tietoturvan kehityksestä, kuten pilvipalveluihin liittyvistä uusista kontrolleista.</t>
  </si>
  <si>
    <t>Proaktiivinen viestintä auttaa yritystä varautumaan uusiin uhkiin ja pysymään ajan tasalla tietoturvan parhaista käytännöistä.</t>
  </si>
  <si>
    <t>KUMP-08</t>
  </si>
  <si>
    <t>ICT-palveluntarjoajan kanssa on sovittu, että järjestelmäpäivitykset ja tietoturvapäivitykset tehdään säännöllisesti ja dokumentoidaan.</t>
  </si>
  <si>
    <t>Päivitykset ovat olennaisia haavoittuvuuksien korjaamiseksi ja tietoturvan ylläpitämiseksi.</t>
  </si>
  <si>
    <t>KUMP-09</t>
  </si>
  <si>
    <t>ICT-palveluntarjoajan kanssa on sovittu vasteajoista poikkeamatilanteissa, ja varmistettu, että apua on saatavilla myös toimistoaikojen ulkopuolella, kuten viikonloppuisin.</t>
  </si>
  <si>
    <t>Selkeästi sovitut vasteajat varmistavat, että yritys saa apua nopeasti kriittisissä tilanteissa, kuten tietoturvaloukkauksissa tai järjestelmäkatkoksissa. Tämä on erityisen tärkeää, jos ongelma tapahtuu aukioloaikojen ulkopuolella ja vaatii välitöntä ratkaisua.</t>
  </si>
  <si>
    <t>Omat pisteet</t>
  </si>
  <si>
    <t>Maksimipisteet*</t>
  </si>
  <si>
    <t>Arvioinnin lopputulos</t>
  </si>
  <si>
    <t>Osa-aluekohtaiset tulokset</t>
  </si>
  <si>
    <t>Pisteet</t>
  </si>
  <si>
    <t xml:space="preserve">*Maksimipisteet lasketaan relevanttien kysymysten perusteella. </t>
  </si>
  <si>
    <t>Täältä tulee vastausvaihtoehdot alasvetovalikoihin</t>
  </si>
  <si>
    <t>Peruskysymyksen vastausvaihtoehdot</t>
  </si>
  <si>
    <t>Ei</t>
  </si>
  <si>
    <t>Osittain</t>
  </si>
  <si>
    <t>Kyllä</t>
  </si>
  <si>
    <t>En tiedä</t>
  </si>
  <si>
    <t>Ei relevantti</t>
  </si>
  <si>
    <t>Kehityskohde</t>
  </si>
  <si>
    <r>
      <rPr>
        <sz val="11"/>
        <color theme="3"/>
        <rFont val="Arial (Body)"/>
      </rPr>
      <t xml:space="preserve">🛠️ </t>
    </r>
    <r>
      <rPr>
        <sz val="11"/>
        <color theme="3"/>
        <rFont val="Arial"/>
        <family val="2"/>
        <scheme val="minor"/>
      </rPr>
      <t>Kehityskohde</t>
    </r>
  </si>
  <si>
    <r>
      <rPr>
        <sz val="11"/>
        <color theme="3"/>
        <rFont val="Arial (Body)"/>
      </rPr>
      <t>❓</t>
    </r>
    <r>
      <rPr>
        <sz val="11"/>
        <color theme="3"/>
        <rFont val="Arial"/>
        <family val="2"/>
        <scheme val="minor"/>
      </rPr>
      <t xml:space="preserve"> Lisäselvitystä tarvitaan</t>
    </r>
  </si>
  <si>
    <t>⭐️ Erityisen hyvin toteutettu</t>
  </si>
  <si>
    <t>1 - Korkea</t>
  </si>
  <si>
    <t>2 - Keskitaso</t>
  </si>
  <si>
    <t>3 - Matala</t>
  </si>
  <si>
    <t>© Taloushallintoliitto ja Huoltovarmuuskeskus</t>
  </si>
  <si>
    <t>Kehittämissuunnitelma</t>
  </si>
  <si>
    <t>Nro</t>
  </si>
  <si>
    <t>Mahdollinen edellinen
toteutustaso</t>
  </si>
  <si>
    <t>Täytetään itse</t>
  </si>
  <si>
    <t>Lasketaan automaattisesti vastausten perusteella</t>
  </si>
  <si>
    <t>Nykytila ja yrityksen asettamat tavoitetasot</t>
  </si>
  <si>
    <t>Yrityksen asettama tavoitetaso</t>
  </si>
  <si>
    <r>
      <t xml:space="preserve">Kehittämiskohteet
</t>
    </r>
    <r>
      <rPr>
        <i/>
        <sz val="11"/>
        <color theme="3"/>
        <rFont val="Arial (Body)"/>
      </rPr>
      <t>Arvioinnissa tunnistetut keskeiset kehittämiskohteet</t>
    </r>
  </si>
  <si>
    <t>Lisätiedot (esim. aikataulu, vastuuhenkilö)</t>
  </si>
  <si>
    <t>Yrityksen käytettävissä on varayhteys tai vastaava ratkaisu toimipisteiden ensisijaisten internetyhteyksien häiriöiden varalta.</t>
  </si>
  <si>
    <t>Vain erikseen nimetyt henkilöt saavat asentaa sovellusohjelmia yrityksen päätelaitteisiin.</t>
  </si>
  <si>
    <t>Sovellusasennusten rajaaminen nimetyille henkilöille tai tahoille (esim. IT-kumppani) estää luvattomien tai haitallisten ohjelmien asentamisen yrityksen päätelaitteille. Ilman hallintaa laitteille voi päätyä ohjelmia, jotka sisältävät tietoturva-aukkoja tai haittaohjelmia. Rajattu asennusoikeus auttaa varmistamaan, että vain luotettuja sovelluksia asennetaan yrityksen laitteille.</t>
  </si>
  <si>
    <t>Säännöllinen arviointi auttaa tunnistamaan muuttuvat uhkat ja heikkoudet.</t>
  </si>
  <si>
    <t>Vieraskirjan tai muun seurantajärjestelmän käyttö toimitiloissa auttaa hallitsemaan, ketkä ovat liikkuneet yrityksen tiloissa. Se parantaa fyysistä tietoturvaa ja tukee mahdollisten poikkeamatilanteiden selvittämistä.</t>
  </si>
  <si>
    <t>Merkittävien tietoturvariskien ja niihin liittyvien hallintapäätösten dokumentointi tekee näkyväksi sen, että riskit on tunnistettu ja niihin on valittu selkeä toimintatapa. Hallintapäätös tarkoittaa esimerkiksi sitä, että riski hyväksytään, pienennetään, siirretään tai vältetään. Dokumentaatiossa on hyvä myös kuvata, miten hallinta toteutetaan käytännössä (esim. jollakin teknisellä ratkaisulla, prosessimuutoksella tai lisäkoulutuksella). Dokumentointi tuo läpinäkyvyyttä, helpottaa vastuunjakoa ja tukee myöhempää seurantaa ja kehittämistä.</t>
  </si>
  <si>
    <t>Yrityksessä on määritelty työntekijöiden käyttöoikeudet käyttäen vähimmän oikeuden periaatetta (least privilege), eli kukin saa oikeudet vain niihin tietoihin, joita tarvitsee työtehtäviensä suorittamiseksi.</t>
  </si>
  <si>
    <t>Yrityksen IT-ympäristön pääkäyttäjäoikeuksia (esim. käyttöjärjestelmän tai palvelimien järjestelmänvalvojan tunnuksia) käytetään vain ylläpitotehtäviin.</t>
  </si>
  <si>
    <t>Yrityksen IT-ympäristön pääkäyttäjäoikeuksien käyttö tulee rajoittaa vain välttämättömiin ylläpitotehtäviin, kuten asetusten muuttamiseen. Jos pääkäyttäjäoikeuksia käytetään tavalliseen työskentelyyn, virheiden vaikutukset voivat olla vakavampia. Rajoittamalla käyttöä parannetaan järjestelmien turvallisuutta ja vähennetään vahingossa tehtyjen muutosten tai väärinkäytösten riskiä.</t>
  </si>
  <si>
    <t>Yrityksen kaikkiin kriittisiin järjestelmiin ja palveluihin on pääkäyttäjäoikeudet vähintään kahdella nimetyllä henkilöllä.</t>
  </si>
  <si>
    <t>Kriittisiin järjestelmiin tulee olla pääsy vähintään kahdella henkilöllä, jotta yrityksen toiminta ei keskeydy yhden avainhenkilön poissaolon vuoksi. Jos vain yhdellä henkilöllä on pääkäyttäjäoikeus ja hän sairastuu, loukkaantuu tai irtisanoutuu, yritys voi menettää pääsyn keskeisiin järjestelmiin.</t>
  </si>
  <si>
    <t>Kirjallinen tietoturvapolitiikka tai -periaate kuvaa ja määrittää tietoturvan hallintaa, vastuita ja tavoitteita yrityksessä. Kirjallinen ja ajantasainen ohjeistus auttaa varmistamaan, että kaikki toimivat yhtenäisten periaatteiden mukaisesti ja tietoturvaa johdetaan suunnitelmallisesti. Ilman selkeää linjausta tietoturvakäytännöt voivat jäädä puutteellisiksi tai epäyhtenäisiksi</t>
  </si>
  <si>
    <t>Oletussalasanat ovat laite- tai järjestelmävalmistajien ennalta määrittämiä, ja ne ovat usein helposti löydettävissä internetistä. Jos salasanoja ei vaihdeta, hyökkääjä voi päästä järjestelmiin käyttämällä näitä yleisesti tunnettuja oletussalasanoja. Oletussalasanojen vaihtaminen on yksinkertainen mutta tärkeä toimenpide, jolla auttaa omalta osaltaan estämään luvatonta pääsyä yrityksen laitteisiin ja tietoihin.</t>
  </si>
  <si>
    <t>Yrityksessä on määritelty selkeät periaatteet uusien järjestelmien ja palveluiden käyttöönottamiseen, kuten tietoturvaan ja tietosuojaan liittyvien arviointien suorittaminen ennen käyttöönottoa.</t>
  </si>
  <si>
    <t>Yrityksellä on käytössä selkeä toimintatapa, jolla tietoturvariskejä arvioidaan ja päätetään, miten niihin reagoidaan.</t>
  </si>
  <si>
    <t>Tietoturvariskien arviointi auttaa tunnistamaan, millä tavoin riskit voivat vaikuttaa yrityksen tietoihin tai järjestelmiin. Arvioinnissa tarkastellaan tyypillisesti riskin todennäköisyyttä ja vaikutusta, jos riski toteutuisi. Riskien arviointi systemaattisella tavalla auttaa hahmottamaan eri riskien vakavuutta ja auttaa kohdistamaan suojaustoimet oikein.</t>
  </si>
  <si>
    <t>Yrityksessä on tunnistettu, mitkä ovat merkittävimmät tietoturvariskit ja varauduttu niihin.</t>
  </si>
  <si>
    <t>Tunnistamalla tietoturvariskit yritys ymmärtää, mihin uhkiin tulisi varautua. Ilman riskien tunnistamista voi jäädä huomaamatta kriittisiä haavoittuvuuksia tai riskejä, jotka voivat johtaa esimerkiksi tietovuotoihin tai toiminnan keskeytyksiin. Ennakoiva varautuminen vähentää vahinkojen todennäköisyyttä ja parantaa yrityksen kykyä suojata tietojaan ja jatkaa toimintaansa häiriötilanteissa.</t>
  </si>
  <si>
    <t>Yrityksessä on kirjallinen ja ajan tasalla oleva tietoturvapolitiikka eli johdon hyväksymä ohjeistus tietoturvan tavoitteista ja käytännöistä.</t>
  </si>
  <si>
    <t>Edellä mainittuja riskiarvioita päivitetään säännöllisesti.</t>
  </si>
  <si>
    <t>Kehittämissuunnitelma (yritys täyttää)</t>
  </si>
  <si>
    <t>Tietoturvan arviointimalli on osa Huoltovarmuuskeskuksen ja Taloushallintoliiton yhdessä laatimaa tietoturva- ja tietosuojakokonaisuutta. Tietoturvan arviointimallin on tuottanut Fraktal Oy.</t>
  </si>
  <si>
    <t>Merkittävät tietoturvariskit ja päätökset siitä, mitä tunnistetuille riskeille tehdään, dokumentoidaan.</t>
  </si>
  <si>
    <t>Työntekijöitä tuetaan käyttämään turvallisia tunnistautumismenetelmiä (esim. mobiilivarmenne) viranomaispalveluihin ja taloushallinnon tietojärjestelmiin kirjautumiseen.</t>
  </si>
  <si>
    <t>Yrityksessä on määritelty säilytysajat yrityksen eri tiedoille (esim. sopimukset, henkilötiedot, varmuuskopiot). Tiedot poistetaan kun niitä ei enää tarvita.</t>
  </si>
  <si>
    <t>Yrityksen työntekijöiden käyttöoikeudet tietojärjestelmiin tarkastetaan säännöllisesti.</t>
  </si>
  <si>
    <t>Salasanoja, PIN-koodeja tai vastaavia merkkijonoja ei säilytetä selkokielisessä muodossa esimerkiksi paperilla tai sähköisissä dokumenteissa. (Ei koske kertakäyttösalasanoja)</t>
  </si>
  <si>
    <t>Onko työntekijöille määritelty selkeä ja turvallinen tapa unohtuneen salasanan palauttamiseen, kuten self-service-ratkaisu tai prosessi IT-tuen kautta?</t>
  </si>
  <si>
    <t>Selkeä ja turvallinen salasanan palautusprosessi varmistaa, että työntekijät pääsevät takaisin järjestelmiin ilman tarpeetonta viivettä sekä estää luvattoman pääsyn käyttäjätilille. Jos salasanoja voitaisiin palauttaa ilman tunnistautumista tai prosessi on epäselvä, hyökkääjä voisi esittää olevansa työntekijä ja saada pääsyn järjestelmiin. Sovittu käytäntö – esimerkiksi itsepalveluportaali tai IT-tuen kautta hoidettava palautus – vähentää tätä riskiä ja varmistaa, että vain oikea henkilö saa palautettua tunnuksensa.</t>
  </si>
  <si>
    <t>Yrityksen laitetilat, kuten palvelin- tai verkkolaitetilat on suojattu lukituksella ja pääsy niihin on rajattu vain valtuutetuille henkilöille.</t>
  </si>
  <si>
    <r>
      <t xml:space="preserve">Yrityksenne ylläpitämien, internetissä olevien palveluiden tietoturva varmistetaan esimerkiksi säännöllisellä tietoturvatestauksella. </t>
    </r>
    <r>
      <rPr>
        <b/>
        <sz val="11"/>
        <color theme="5"/>
        <rFont val="Arial (Body)"/>
      </rPr>
      <t>(Jos ette ylläpidä omia palveluita internetissä, valitkaa "Ei relevantti").</t>
    </r>
  </si>
  <si>
    <t>Työntekijöiden henkilökohtaisten päätelaitteiden käyttö työtehtäviin on kielletty, ja tämä on kirjattu yrityksen tietoturvaohjeistukseen.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</si>
</sst>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58" x14ac:knownFonts="1">
    <font>
      <sz val="9"/>
      <name val="Arial"/>
      <family val="2"/>
      <scheme val="minor"/>
    </font>
    <font>
      <sz val="11"/>
      <color theme="1"/>
      <name val="Arial"/>
      <family val="2"/>
      <scheme val="minor"/>
    </font>
    <font>
      <b/>
      <sz val="9"/>
      <color theme="0"/>
      <name val="Arial"/>
      <family val="2"/>
      <scheme val="minor"/>
    </font>
    <font>
      <i/>
      <sz val="9"/>
      <color rgb="FF7F7F7F"/>
      <name val="Arial"/>
      <family val="2"/>
      <scheme val="minor"/>
    </font>
    <font>
      <sz val="9"/>
      <color rgb="FFFA7D00"/>
      <name val="Arial"/>
      <family val="2"/>
      <scheme val="minor"/>
    </font>
    <font>
      <b/>
      <sz val="10"/>
      <color theme="1"/>
      <name val="Arial"/>
      <family val="2"/>
      <scheme val="minor"/>
    </font>
    <font>
      <sz val="11"/>
      <color rgb="FFFF0000"/>
      <name val="Arial"/>
      <family val="2"/>
      <scheme val="minor"/>
    </font>
    <font>
      <sz val="11"/>
      <color theme="0"/>
      <name val="Arial"/>
      <family val="2"/>
      <scheme val="minor"/>
    </font>
    <font>
      <sz val="9"/>
      <name val="Arial"/>
      <family val="2"/>
      <scheme val="minor"/>
    </font>
    <font>
      <b/>
      <sz val="14"/>
      <color theme="4"/>
      <name val="Arial"/>
      <family val="2"/>
      <scheme val="minor"/>
    </font>
    <font>
      <sz val="9"/>
      <color theme="0"/>
      <name val="Arial"/>
      <family val="2"/>
      <scheme val="minor"/>
    </font>
    <font>
      <b/>
      <sz val="9"/>
      <name val="Arial"/>
      <family val="2"/>
      <scheme val="minor"/>
    </font>
    <font>
      <sz val="11"/>
      <name val="Arial"/>
      <family val="2"/>
      <scheme val="minor"/>
    </font>
    <font>
      <b/>
      <sz val="16"/>
      <color theme="4"/>
      <name val="Arial"/>
      <family val="2"/>
      <scheme val="major"/>
    </font>
    <font>
      <b/>
      <sz val="11"/>
      <color theme="4"/>
      <name val="Arial"/>
      <family val="2"/>
      <scheme val="minor"/>
    </font>
    <font>
      <b/>
      <sz val="10"/>
      <color theme="4"/>
      <name val="Arial"/>
      <family val="2"/>
      <scheme val="minor"/>
    </font>
    <font>
      <b/>
      <sz val="9"/>
      <color theme="4"/>
      <name val="Arial"/>
      <family val="2"/>
      <scheme val="minor"/>
    </font>
    <font>
      <sz val="9"/>
      <color theme="4"/>
      <name val="Arial"/>
      <family val="2"/>
      <scheme val="minor"/>
    </font>
    <font>
      <b/>
      <sz val="26"/>
      <color theme="4"/>
      <name val="Arial"/>
      <family val="2"/>
      <scheme val="major"/>
    </font>
    <font>
      <sz val="12"/>
      <color theme="4"/>
      <name val="Arial"/>
      <family val="2"/>
      <scheme val="major"/>
    </font>
    <font>
      <b/>
      <sz val="11"/>
      <color theme="1"/>
      <name val="Arial"/>
      <family val="2"/>
      <scheme val="minor"/>
    </font>
    <font>
      <b/>
      <sz val="11"/>
      <name val="Arial"/>
      <family val="2"/>
      <scheme val="minor"/>
    </font>
    <font>
      <b/>
      <sz val="11"/>
      <color theme="3"/>
      <name val="Arial"/>
      <family val="2"/>
      <scheme val="minor"/>
    </font>
    <font>
      <b/>
      <sz val="11"/>
      <color theme="0"/>
      <name val="Arial"/>
      <family val="2"/>
      <scheme val="minor"/>
    </font>
    <font>
      <i/>
      <sz val="11"/>
      <name val="Arial"/>
      <family val="2"/>
      <scheme val="minor"/>
    </font>
    <font>
      <sz val="11"/>
      <color theme="7"/>
      <name val="Arial"/>
      <family val="2"/>
      <scheme val="minor"/>
    </font>
    <font>
      <b/>
      <sz val="12"/>
      <name val="Arial"/>
      <family val="2"/>
      <scheme val="minor"/>
    </font>
    <font>
      <b/>
      <sz val="12"/>
      <color theme="3"/>
      <name val="Arial"/>
      <family val="2"/>
      <scheme val="minor"/>
    </font>
    <font>
      <sz val="12"/>
      <color theme="3"/>
      <name val="Arial"/>
      <family val="2"/>
      <scheme val="minor"/>
    </font>
    <font>
      <b/>
      <sz val="20"/>
      <color theme="0"/>
      <name val="Arial"/>
      <family val="2"/>
      <scheme val="minor"/>
    </font>
    <font>
      <b/>
      <sz val="11"/>
      <color theme="1" tint="0.499984740745262"/>
      <name val="Arial"/>
      <family val="2"/>
      <scheme val="minor"/>
    </font>
    <font>
      <b/>
      <sz val="11"/>
      <color rgb="FFFF0000"/>
      <name val="Arial"/>
      <family val="2"/>
      <scheme val="minor"/>
    </font>
    <font>
      <i/>
      <sz val="11"/>
      <color theme="1"/>
      <name val="Arial"/>
      <family val="2"/>
      <scheme val="minor"/>
    </font>
    <font>
      <b/>
      <sz val="24"/>
      <color theme="3"/>
      <name val="Arial"/>
      <family val="2"/>
      <scheme val="minor"/>
    </font>
    <font>
      <b/>
      <sz val="24"/>
      <color theme="4"/>
      <name val="Arial"/>
      <family val="2"/>
      <scheme val="minor"/>
    </font>
    <font>
      <sz val="8"/>
      <color theme="1"/>
      <name val="Arial"/>
      <family val="2"/>
      <scheme val="minor"/>
    </font>
    <font>
      <sz val="11"/>
      <color theme="3"/>
      <name val="Arial"/>
      <family val="2"/>
      <scheme val="minor"/>
    </font>
    <font>
      <sz val="9"/>
      <color theme="8" tint="0.39997558519241921"/>
      <name val="Arial"/>
      <family val="2"/>
      <scheme val="minor"/>
    </font>
    <font>
      <sz val="9"/>
      <color theme="8" tint="0.39997558519241921"/>
      <name val="Arial (Body)"/>
    </font>
    <font>
      <sz val="9"/>
      <color theme="5"/>
      <name val="Arial"/>
      <family val="2"/>
      <scheme val="minor"/>
    </font>
    <font>
      <u/>
      <sz val="9"/>
      <color theme="10"/>
      <name val="Arial"/>
      <family val="2"/>
      <scheme val="minor"/>
    </font>
    <font>
      <u/>
      <sz val="11"/>
      <color theme="10"/>
      <name val="Arial"/>
      <family val="2"/>
      <scheme val="minor"/>
    </font>
    <font>
      <sz val="11"/>
      <color theme="5"/>
      <name val="Arial"/>
      <family val="2"/>
      <scheme val="minor"/>
    </font>
    <font>
      <b/>
      <sz val="11"/>
      <color theme="5"/>
      <name val="Arial"/>
      <family val="2"/>
      <scheme val="minor"/>
    </font>
    <font>
      <b/>
      <sz val="11"/>
      <color theme="5"/>
      <name val="Arial (Body)"/>
    </font>
    <font>
      <b/>
      <sz val="20"/>
      <color theme="3"/>
      <name val="Arial"/>
      <family val="2"/>
      <scheme val="minor"/>
    </font>
    <font>
      <b/>
      <sz val="14"/>
      <color theme="3"/>
      <name val="Arial"/>
      <family val="2"/>
      <scheme val="minor"/>
    </font>
    <font>
      <sz val="14"/>
      <color theme="3"/>
      <name val="Arial"/>
      <family val="2"/>
      <scheme val="minor"/>
    </font>
    <font>
      <sz val="9"/>
      <color theme="3"/>
      <name val="Arial"/>
      <family val="2"/>
      <scheme val="minor"/>
    </font>
    <font>
      <u/>
      <sz val="11"/>
      <color theme="3"/>
      <name val="Arial"/>
      <family val="2"/>
      <scheme val="minor"/>
    </font>
    <font>
      <sz val="11"/>
      <color theme="3"/>
      <name val="Arial (Body)"/>
    </font>
    <font>
      <sz val="8"/>
      <name val="Arial"/>
      <family val="2"/>
      <scheme val="minor"/>
    </font>
    <font>
      <sz val="8"/>
      <color theme="3"/>
      <name val="Arial"/>
      <family val="2"/>
      <scheme val="minor"/>
    </font>
    <font>
      <i/>
      <sz val="11"/>
      <color theme="3"/>
      <name val="Arial (Body)"/>
    </font>
    <font>
      <i/>
      <sz val="11"/>
      <color theme="3"/>
      <name val="Arial"/>
      <family val="2"/>
      <scheme val="minor"/>
    </font>
    <font>
      <b/>
      <sz val="16"/>
      <color theme="3"/>
      <name val="Arial"/>
      <family val="2"/>
      <scheme val="minor"/>
    </font>
    <font>
      <b/>
      <sz val="14"/>
      <color theme="0"/>
      <name val="Arial"/>
      <family val="2"/>
      <scheme val="minor"/>
    </font>
    <font>
      <sz val="14"/>
      <color theme="0"/>
      <name val="Arial"/>
      <family val="2"/>
      <scheme val="minor"/>
    </font>
  </fonts>
  <fills count="18">
    <fill>
      <patternFill patternType="none"/>
    </fill>
    <fill>
      <patternFill patternType="gray125"/>
    </fill>
    <fill>
      <patternFill patternType="solid">
        <fgColor rgb="FFF2F2F2"/>
      </patternFill>
    </fill>
    <fill>
      <patternFill patternType="solid">
        <fgColor rgb="FFFFFFCC"/>
      </patternFill>
    </fill>
    <fill>
      <patternFill patternType="solid">
        <fgColor rgb="FFEF6079"/>
        <bgColor indexed="64"/>
      </patternFill>
    </fill>
    <fill>
      <patternFill patternType="solid">
        <fgColor theme="2"/>
        <bgColor indexed="64"/>
      </patternFill>
    </fill>
    <fill>
      <patternFill patternType="solid">
        <fgColor theme="2" tint="-0.24994659260841701"/>
        <bgColor indexed="64"/>
      </patternFill>
    </fill>
    <fill>
      <patternFill patternType="solid">
        <fgColor theme="8"/>
        <bgColor indexed="64"/>
      </patternFill>
    </fill>
    <fill>
      <patternFill patternType="solid">
        <fgColor theme="6"/>
        <bgColor indexed="64"/>
      </patternFill>
    </fill>
    <fill>
      <patternFill patternType="solid">
        <fgColor theme="4" tint="0.79998168889431442"/>
        <bgColor indexed="64"/>
      </patternFill>
    </fill>
    <fill>
      <patternFill patternType="solid">
        <fgColor theme="9"/>
      </patternFill>
    </fill>
    <fill>
      <patternFill patternType="solid">
        <fgColor theme="9" tint="0.39997558519241921"/>
        <bgColor indexed="65"/>
      </patternFill>
    </fill>
    <fill>
      <patternFill patternType="solid">
        <fgColor theme="2" tint="0.79998168889431442"/>
        <bgColor indexed="64"/>
      </patternFill>
    </fill>
    <fill>
      <patternFill patternType="solid">
        <fgColor theme="9"/>
        <bgColor indexed="64"/>
      </patternFill>
    </fill>
    <fill>
      <patternFill patternType="solid">
        <fgColor theme="0"/>
        <bgColor indexed="64"/>
      </patternFill>
    </fill>
    <fill>
      <patternFill patternType="solid">
        <fgColor theme="4"/>
        <bgColor indexed="64"/>
      </patternFill>
    </fill>
    <fill>
      <patternFill patternType="solid">
        <fgColor theme="3"/>
        <bgColor indexed="64"/>
      </patternFill>
    </fill>
    <fill>
      <patternFill patternType="solid">
        <fgColor theme="0" tint="-4.9989318521683403E-2"/>
        <bgColor indexed="64"/>
      </patternFill>
    </fill>
  </fills>
  <borders count="5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right/>
      <top style="medium">
        <color theme="2" tint="-0.24994659260841701"/>
      </top>
      <bottom style="thin">
        <color theme="0"/>
      </bottom>
      <diagonal/>
    </border>
    <border>
      <left/>
      <right/>
      <top style="medium">
        <color theme="4"/>
      </top>
      <bottom style="thin">
        <color theme="4"/>
      </bottom>
      <diagonal/>
    </border>
    <border>
      <left/>
      <right/>
      <top style="thin">
        <color theme="5"/>
      </top>
      <bottom style="thin">
        <color theme="0"/>
      </bottom>
      <diagonal/>
    </border>
    <border>
      <left style="thin">
        <color theme="0"/>
      </left>
      <right style="thin">
        <color theme="0"/>
      </right>
      <top style="medium">
        <color theme="4"/>
      </top>
      <bottom style="thin">
        <color theme="0"/>
      </bottom>
      <diagonal/>
    </border>
    <border>
      <left/>
      <right/>
      <top style="thin">
        <color theme="0"/>
      </top>
      <bottom style="thin">
        <color theme="7"/>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right/>
      <top style="hair">
        <color theme="3"/>
      </top>
      <bottom style="hair">
        <color theme="3"/>
      </bottom>
      <diagonal/>
    </border>
    <border>
      <left/>
      <right style="hair">
        <color theme="3"/>
      </right>
      <top style="hair">
        <color theme="3"/>
      </top>
      <bottom style="hair">
        <color theme="3"/>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right/>
      <top/>
      <bottom style="thin">
        <color theme="2"/>
      </bottom>
      <diagonal/>
    </border>
    <border>
      <left/>
      <right style="thin">
        <color theme="2"/>
      </right>
      <top/>
      <bottom style="thin">
        <color theme="2"/>
      </bottom>
      <diagonal/>
    </border>
    <border>
      <left style="hair">
        <color theme="3"/>
      </left>
      <right style="hair">
        <color theme="3"/>
      </right>
      <top style="hair">
        <color theme="3"/>
      </top>
      <bottom/>
      <diagonal/>
    </border>
    <border>
      <left style="hair">
        <color theme="3"/>
      </left>
      <right style="hair">
        <color theme="3"/>
      </right>
      <top/>
      <bottom style="hair">
        <color theme="3"/>
      </bottom>
      <diagonal/>
    </border>
    <border>
      <left/>
      <right/>
      <top/>
      <bottom style="thin">
        <color theme="2" tint="-9.9978637043366805E-2"/>
      </bottom>
      <diagonal/>
    </border>
    <border>
      <left style="hair">
        <color theme="3"/>
      </left>
      <right style="hair">
        <color theme="3"/>
      </right>
      <top style="dotted">
        <color theme="2" tint="-0.499984740745262"/>
      </top>
      <bottom style="hair">
        <color theme="3"/>
      </bottom>
      <diagonal/>
    </border>
    <border>
      <left style="hair">
        <color theme="3"/>
      </left>
      <right style="hair">
        <color theme="3"/>
      </right>
      <top style="dotted">
        <color theme="2" tint="-0.499984740745262"/>
      </top>
      <bottom style="dotted">
        <color theme="2" tint="-0.499984740745262"/>
      </bottom>
      <diagonal/>
    </border>
    <border>
      <left style="dotted">
        <color theme="2" tint="-0.499984740745262"/>
      </left>
      <right style="dotted">
        <color theme="2" tint="-0.499984740745262"/>
      </right>
      <top style="dotted">
        <color theme="2" tint="-0.499984740745262"/>
      </top>
      <bottom style="dotted">
        <color theme="2" tint="-0.499984740745262"/>
      </bottom>
      <diagonal/>
    </border>
    <border>
      <left style="dotted">
        <color theme="0" tint="-0.14999847407452621"/>
      </left>
      <right style="dotted">
        <color theme="0" tint="-0.14999847407452621"/>
      </right>
      <top style="dotted">
        <color theme="0" tint="-0.14999847407452621"/>
      </top>
      <bottom style="dotted">
        <color theme="0" tint="-0.14999847407452621"/>
      </bottom>
      <diagonal/>
    </border>
    <border>
      <left/>
      <right/>
      <top/>
      <bottom style="double">
        <color theme="2"/>
      </bottom>
      <diagonal/>
    </border>
    <border>
      <left style="hair">
        <color theme="2" tint="-9.9978637043366805E-2"/>
      </left>
      <right style="hair">
        <color theme="2" tint="-9.9978637043366805E-2"/>
      </right>
      <top style="hair">
        <color theme="2" tint="-9.9978637043366805E-2"/>
      </top>
      <bottom style="hair">
        <color theme="2" tint="-9.9978637043366805E-2"/>
      </bottom>
      <diagonal/>
    </border>
    <border>
      <left/>
      <right style="hair">
        <color theme="2" tint="-9.9978637043366805E-2"/>
      </right>
      <top/>
      <bottom/>
      <diagonal/>
    </border>
    <border>
      <left style="hair">
        <color theme="2" tint="-9.9978637043366805E-2"/>
      </left>
      <right/>
      <top style="hair">
        <color theme="2" tint="-9.9978637043366805E-2"/>
      </top>
      <bottom/>
      <diagonal/>
    </border>
    <border>
      <left/>
      <right/>
      <top style="hair">
        <color theme="2" tint="-9.9978637043366805E-2"/>
      </top>
      <bottom/>
      <diagonal/>
    </border>
    <border>
      <left/>
      <right/>
      <top/>
      <bottom style="hair">
        <color theme="2" tint="-9.9978637043366805E-2"/>
      </bottom>
      <diagonal/>
    </border>
    <border>
      <left/>
      <right style="hair">
        <color theme="2" tint="-9.9978637043366805E-2"/>
      </right>
      <top style="hair">
        <color theme="2" tint="-9.9978637043366805E-2"/>
      </top>
      <bottom/>
      <diagonal/>
    </border>
    <border>
      <left/>
      <right style="hair">
        <color theme="2" tint="-9.9978637043366805E-2"/>
      </right>
      <top/>
      <bottom style="hair">
        <color theme="2" tint="-9.9978637043366805E-2"/>
      </bottom>
      <diagonal/>
    </border>
    <border>
      <left style="hair">
        <color theme="2" tint="-9.9978637043366805E-2"/>
      </left>
      <right/>
      <top style="hair">
        <color theme="2" tint="-9.9978637043366805E-2"/>
      </top>
      <bottom style="hair">
        <color theme="2" tint="-9.9978637043366805E-2"/>
      </bottom>
      <diagonal/>
    </border>
    <border>
      <left style="hair">
        <color theme="2" tint="-9.9978637043366805E-2"/>
      </left>
      <right/>
      <top style="dotted">
        <color theme="0" tint="-0.14999847407452621"/>
      </top>
      <bottom style="dotted">
        <color theme="0" tint="-0.14999847407452621"/>
      </bottom>
      <diagonal/>
    </border>
    <border>
      <left style="hair">
        <color theme="2" tint="-9.9978637043366805E-2"/>
      </left>
      <right style="hair">
        <color theme="2" tint="-9.9978637043366805E-2"/>
      </right>
      <top style="dotted">
        <color theme="0" tint="-0.14999847407452621"/>
      </top>
      <bottom style="dotted">
        <color theme="0" tint="-0.14999847407452621"/>
      </bottom>
      <diagonal/>
    </border>
    <border>
      <left style="hair">
        <color theme="2" tint="-9.9978637043366805E-2"/>
      </left>
      <right/>
      <top/>
      <bottom/>
      <diagonal/>
    </border>
    <border>
      <left style="dotted">
        <color theme="0" tint="-0.14999847407452621"/>
      </left>
      <right style="hair">
        <color theme="2" tint="-9.9978637043366805E-2"/>
      </right>
      <top style="dotted">
        <color theme="0" tint="-0.14999847407452621"/>
      </top>
      <bottom style="dotted">
        <color theme="0" tint="-0.14999847407452621"/>
      </bottom>
      <diagonal/>
    </border>
    <border>
      <left/>
      <right/>
      <top style="hair">
        <color theme="2" tint="-9.9978637043366805E-2"/>
      </top>
      <bottom style="hair">
        <color theme="2" tint="-9.9978637043366805E-2"/>
      </bottom>
      <diagonal/>
    </border>
    <border>
      <left/>
      <right style="hair">
        <color theme="2" tint="-9.9978637043366805E-2"/>
      </right>
      <top style="hair">
        <color theme="2" tint="-9.9978637043366805E-2"/>
      </top>
      <bottom style="hair">
        <color theme="2" tint="-9.9978637043366805E-2"/>
      </bottom>
      <diagonal/>
    </border>
    <border>
      <left style="hair">
        <color theme="2" tint="-9.9978637043366805E-2"/>
      </left>
      <right/>
      <top/>
      <bottom style="hair">
        <color theme="2" tint="-9.9978637043366805E-2"/>
      </bottom>
      <diagonal/>
    </border>
    <border>
      <left style="dotted">
        <color theme="0" tint="-0.14999847407452621"/>
      </left>
      <right style="hair">
        <color theme="2" tint="-9.9978637043366805E-2"/>
      </right>
      <top/>
      <bottom/>
      <diagonal/>
    </border>
    <border>
      <left style="hair">
        <color theme="2" tint="-9.9978637043366805E-2"/>
      </left>
      <right style="hair">
        <color theme="2" tint="-9.9978637043366805E-2"/>
      </right>
      <top/>
      <bottom style="hair">
        <color theme="2" tint="-9.9978637043366805E-2"/>
      </bottom>
      <diagonal/>
    </border>
    <border>
      <left style="dotted">
        <color theme="0" tint="-0.14999847407452621"/>
      </left>
      <right style="dotted">
        <color theme="0" tint="-0.14999847407452621"/>
      </right>
      <top/>
      <bottom style="dotted">
        <color theme="0" tint="-0.14999847407452621"/>
      </bottom>
      <diagonal/>
    </border>
    <border>
      <left style="dotted">
        <color theme="0" tint="-0.14999847407452621"/>
      </left>
      <right style="hair">
        <color theme="2" tint="-9.9978637043366805E-2"/>
      </right>
      <top/>
      <bottom style="dotted">
        <color theme="0" tint="-0.14999847407452621"/>
      </bottom>
      <diagonal/>
    </border>
  </borders>
  <cellStyleXfs count="34">
    <xf numFmtId="0" fontId="0" fillId="0" borderId="0"/>
    <xf numFmtId="0" fontId="18" fillId="0" borderId="0" applyNumberFormat="0" applyFill="0" applyBorder="0" applyAlignment="0" applyProtection="0"/>
    <xf numFmtId="0" fontId="9" fillId="0" borderId="0" applyNumberFormat="0" applyFill="0" applyAlignment="0" applyProtection="0"/>
    <xf numFmtId="0" fontId="14" fillId="0" borderId="0" applyNumberFormat="0" applyFill="0" applyAlignment="0" applyProtection="0"/>
    <xf numFmtId="0" fontId="15" fillId="0" borderId="0" applyNumberFormat="0" applyFill="0" applyAlignment="0" applyProtection="0"/>
    <xf numFmtId="0" fontId="15" fillId="0" borderId="0" applyNumberFormat="0" applyFill="0" applyBorder="0" applyAlignment="0" applyProtection="0"/>
    <xf numFmtId="0" fontId="17" fillId="13" borderId="0" applyNumberFormat="0" applyBorder="0" applyAlignment="0" applyProtection="0"/>
    <xf numFmtId="0" fontId="10" fillId="4" borderId="0" applyNumberFormat="0" applyBorder="0" applyAlignment="0" applyProtection="0"/>
    <xf numFmtId="0" fontId="17" fillId="8" borderId="0" applyNumberFormat="0" applyBorder="0" applyAlignment="0" applyProtection="0"/>
    <xf numFmtId="0" fontId="10" fillId="7" borderId="1" applyNumberFormat="0" applyAlignment="0" applyProtection="0"/>
    <xf numFmtId="0" fontId="11" fillId="2" borderId="2" applyNumberFormat="0" applyAlignment="0" applyProtection="0"/>
    <xf numFmtId="0" fontId="11" fillId="5" borderId="1" applyNumberFormat="0" applyAlignment="0" applyProtection="0"/>
    <xf numFmtId="0" fontId="4" fillId="0" borderId="3" applyNumberFormat="0" applyFill="0" applyAlignment="0" applyProtection="0"/>
    <xf numFmtId="0" fontId="2" fillId="6" borderId="4" applyNumberFormat="0" applyBorder="0" applyAlignment="0" applyProtection="0"/>
    <xf numFmtId="0" fontId="8" fillId="3" borderId="5" applyNumberFormat="0" applyAlignment="0" applyProtection="0"/>
    <xf numFmtId="0" fontId="3" fillId="0" borderId="0" applyNumberFormat="0" applyFill="0" applyBorder="0" applyAlignment="0" applyProtection="0"/>
    <xf numFmtId="0" fontId="5" fillId="0" borderId="6" applyNumberFormat="0" applyFill="0" applyAlignment="0" applyProtection="0"/>
    <xf numFmtId="0" fontId="1" fillId="9" borderId="0" applyNumberFormat="0" applyBorder="0" applyAlignment="0" applyProtection="0"/>
    <xf numFmtId="0" fontId="12" fillId="10" borderId="0" applyNumberFormat="0" applyBorder="0" applyAlignment="0" applyProtection="0"/>
    <xf numFmtId="0" fontId="16" fillId="0" borderId="9"/>
    <xf numFmtId="0" fontId="16" fillId="0" borderId="8"/>
    <xf numFmtId="0" fontId="16" fillId="12" borderId="7"/>
    <xf numFmtId="0" fontId="16" fillId="0" borderId="11"/>
    <xf numFmtId="0" fontId="17" fillId="0" borderId="12"/>
    <xf numFmtId="0" fontId="17" fillId="0" borderId="7"/>
    <xf numFmtId="0" fontId="16" fillId="0" borderId="10"/>
    <xf numFmtId="165" fontId="8" fillId="0" borderId="0" applyFill="0" applyBorder="0" applyAlignment="0" applyProtection="0"/>
    <xf numFmtId="164" fontId="8" fillId="0" borderId="0" applyFill="0" applyBorder="0" applyAlignment="0" applyProtection="0"/>
    <xf numFmtId="44" fontId="8" fillId="0" borderId="0" applyFill="0" applyBorder="0" applyAlignment="0" applyProtection="0"/>
    <xf numFmtId="42" fontId="8" fillId="0" borderId="0" applyFill="0" applyBorder="0" applyAlignment="0" applyProtection="0"/>
    <xf numFmtId="9" fontId="8" fillId="0" borderId="0" applyFill="0" applyBorder="0" applyAlignment="0" applyProtection="0"/>
    <xf numFmtId="0" fontId="12" fillId="11" borderId="0" applyNumberFormat="0" applyBorder="0" applyAlignment="0" applyProtection="0"/>
    <xf numFmtId="0" fontId="19" fillId="0" borderId="0">
      <alignment vertical="top" wrapText="1"/>
    </xf>
    <xf numFmtId="0" fontId="40" fillId="0" borderId="0" applyNumberFormat="0" applyFill="0" applyBorder="0" applyAlignment="0" applyProtection="0"/>
  </cellStyleXfs>
  <cellXfs count="245">
    <xf numFmtId="0" fontId="0" fillId="0" borderId="0" xfId="0"/>
    <xf numFmtId="0" fontId="17" fillId="0" borderId="7" xfId="24"/>
    <xf numFmtId="0" fontId="0" fillId="14" borderId="0" xfId="0" applyFill="1"/>
    <xf numFmtId="0" fontId="0" fillId="14" borderId="0" xfId="0" applyFill="1" applyAlignment="1">
      <alignment horizontal="center"/>
    </xf>
    <xf numFmtId="0" fontId="10" fillId="14" borderId="0" xfId="0" applyFont="1" applyFill="1"/>
    <xf numFmtId="0" fontId="12" fillId="0" borderId="0" xfId="0" applyFont="1"/>
    <xf numFmtId="0" fontId="22" fillId="0" borderId="0" xfId="0" applyFont="1"/>
    <xf numFmtId="0" fontId="0" fillId="14" borderId="0" xfId="0" applyFill="1" applyAlignment="1">
      <alignment vertical="center"/>
    </xf>
    <xf numFmtId="0" fontId="12" fillId="14" borderId="0" xfId="0" applyFont="1" applyFill="1"/>
    <xf numFmtId="0" fontId="21" fillId="14" borderId="0" xfId="0" applyFont="1" applyFill="1" applyAlignment="1">
      <alignment horizontal="center"/>
    </xf>
    <xf numFmtId="0" fontId="12" fillId="14" borderId="0" xfId="0" applyFont="1" applyFill="1" applyAlignment="1">
      <alignment horizontal="center"/>
    </xf>
    <xf numFmtId="0" fontId="12" fillId="14" borderId="0" xfId="0" applyFont="1" applyFill="1" applyAlignment="1">
      <alignment wrapText="1"/>
    </xf>
    <xf numFmtId="0" fontId="7" fillId="16" borderId="0" xfId="0" applyFont="1" applyFill="1" applyAlignment="1">
      <alignment horizontal="center" vertical="center"/>
    </xf>
    <xf numFmtId="0" fontId="7" fillId="16" borderId="0" xfId="0" applyFont="1" applyFill="1" applyAlignment="1">
      <alignment wrapText="1"/>
    </xf>
    <xf numFmtId="0" fontId="7" fillId="16" borderId="0" xfId="0" applyFont="1" applyFill="1" applyAlignment="1">
      <alignment horizontal="center"/>
    </xf>
    <xf numFmtId="0" fontId="7" fillId="16" borderId="0" xfId="0" applyFont="1" applyFill="1"/>
    <xf numFmtId="0" fontId="23" fillId="16" borderId="0" xfId="0" applyFont="1" applyFill="1"/>
    <xf numFmtId="0" fontId="23" fillId="16" borderId="0" xfId="0" applyFont="1" applyFill="1" applyAlignment="1">
      <alignment horizontal="left" vertical="top"/>
    </xf>
    <xf numFmtId="9" fontId="7" fillId="16" borderId="0" xfId="0" applyNumberFormat="1" applyFont="1" applyFill="1"/>
    <xf numFmtId="0" fontId="7" fillId="14" borderId="0" xfId="0" applyFont="1" applyFill="1" applyAlignment="1">
      <alignment horizontal="center" vertical="center"/>
    </xf>
    <xf numFmtId="0" fontId="7" fillId="14" borderId="0" xfId="0" applyFont="1" applyFill="1" applyAlignment="1">
      <alignment wrapText="1"/>
    </xf>
    <xf numFmtId="0" fontId="7" fillId="14" borderId="0" xfId="0" applyFont="1" applyFill="1" applyAlignment="1">
      <alignment horizontal="center"/>
    </xf>
    <xf numFmtId="0" fontId="7" fillId="14" borderId="0" xfId="0" applyFont="1" applyFill="1"/>
    <xf numFmtId="0" fontId="12" fillId="14" borderId="0" xfId="0" applyFont="1" applyFill="1" applyAlignment="1">
      <alignment horizontal="center" vertical="center"/>
    </xf>
    <xf numFmtId="0" fontId="21" fillId="14" borderId="0" xfId="0" applyFont="1" applyFill="1" applyAlignment="1">
      <alignment vertical="center" wrapText="1"/>
    </xf>
    <xf numFmtId="0" fontId="12" fillId="14" borderId="0" xfId="0" applyFont="1" applyFill="1" applyAlignment="1">
      <alignment vertical="center"/>
    </xf>
    <xf numFmtId="0" fontId="24" fillId="14" borderId="0" xfId="0" applyFont="1" applyFill="1" applyAlignment="1">
      <alignment vertical="top"/>
    </xf>
    <xf numFmtId="0" fontId="14" fillId="14" borderId="0" xfId="0" applyFont="1" applyFill="1" applyAlignment="1">
      <alignment horizontal="left" vertical="top" wrapText="1"/>
    </xf>
    <xf numFmtId="0" fontId="21" fillId="14" borderId="0" xfId="0" applyFont="1" applyFill="1" applyAlignment="1">
      <alignment wrapText="1"/>
    </xf>
    <xf numFmtId="0" fontId="12" fillId="14" borderId="0" xfId="0" applyFont="1" applyFill="1" applyAlignment="1">
      <alignment horizontal="left" wrapText="1" indent="1"/>
    </xf>
    <xf numFmtId="0" fontId="12" fillId="14" borderId="0" xfId="0" applyFont="1" applyFill="1" applyAlignment="1">
      <alignment vertical="top"/>
    </xf>
    <xf numFmtId="0" fontId="12" fillId="16" borderId="0" xfId="0" applyFont="1" applyFill="1" applyAlignment="1">
      <alignment horizontal="center" vertical="center"/>
    </xf>
    <xf numFmtId="0" fontId="21" fillId="16" borderId="0" xfId="0" applyFont="1" applyFill="1" applyAlignment="1">
      <alignment vertical="center" wrapText="1"/>
    </xf>
    <xf numFmtId="0" fontId="12" fillId="16" borderId="0" xfId="0" applyFont="1" applyFill="1"/>
    <xf numFmtId="0" fontId="24" fillId="16" borderId="0" xfId="0" applyFont="1" applyFill="1" applyAlignment="1">
      <alignment vertical="top"/>
    </xf>
    <xf numFmtId="0" fontId="25" fillId="14" borderId="0" xfId="0" applyFont="1" applyFill="1" applyAlignment="1">
      <alignment horizontal="center" vertical="center"/>
    </xf>
    <xf numFmtId="0" fontId="20" fillId="14" borderId="0" xfId="0" applyFont="1" applyFill="1" applyAlignment="1">
      <alignment horizontal="left" vertical="top" wrapText="1"/>
    </xf>
    <xf numFmtId="0" fontId="7" fillId="15" borderId="0" xfId="0" applyFont="1" applyFill="1" applyAlignment="1">
      <alignment horizontal="center" vertical="center"/>
    </xf>
    <xf numFmtId="0" fontId="7" fillId="15" borderId="0" xfId="0" applyFont="1" applyFill="1" applyAlignment="1">
      <alignment wrapText="1"/>
    </xf>
    <xf numFmtId="0" fontId="7" fillId="15" borderId="0" xfId="0" applyFont="1" applyFill="1"/>
    <xf numFmtId="0" fontId="23" fillId="15" borderId="0" xfId="0" applyFont="1" applyFill="1" applyAlignment="1">
      <alignment horizontal="left" vertical="top"/>
    </xf>
    <xf numFmtId="0" fontId="28" fillId="14" borderId="27" xfId="0" applyFont="1" applyFill="1" applyBorder="1" applyAlignment="1">
      <alignment wrapText="1"/>
    </xf>
    <xf numFmtId="0" fontId="27" fillId="14" borderId="27" xfId="0" applyFont="1" applyFill="1" applyBorder="1" applyAlignment="1">
      <alignment horizontal="center"/>
    </xf>
    <xf numFmtId="0" fontId="28" fillId="14" borderId="27" xfId="0" applyFont="1" applyFill="1" applyBorder="1"/>
    <xf numFmtId="0" fontId="27" fillId="14" borderId="27" xfId="0" applyFont="1" applyFill="1" applyBorder="1"/>
    <xf numFmtId="0" fontId="29" fillId="15" borderId="0" xfId="0" applyFont="1" applyFill="1" applyAlignment="1">
      <alignment horizontal="left" vertical="top"/>
    </xf>
    <xf numFmtId="0" fontId="29" fillId="16" borderId="0" xfId="0" applyFont="1" applyFill="1" applyAlignment="1">
      <alignment horizontal="left" vertical="top"/>
    </xf>
    <xf numFmtId="0" fontId="29" fillId="16" borderId="0" xfId="0" applyFont="1" applyFill="1"/>
    <xf numFmtId="0" fontId="30" fillId="14" borderId="0" xfId="0" applyFont="1" applyFill="1" applyAlignment="1">
      <alignment horizontal="center"/>
    </xf>
    <xf numFmtId="0" fontId="31" fillId="14" borderId="0" xfId="0" applyFont="1" applyFill="1" applyAlignment="1">
      <alignment horizontal="left" vertical="top" wrapText="1"/>
    </xf>
    <xf numFmtId="0" fontId="6" fillId="14" borderId="0" xfId="0" applyFont="1" applyFill="1"/>
    <xf numFmtId="0" fontId="28" fillId="14" borderId="0" xfId="0" applyFont="1" applyFill="1" applyAlignment="1">
      <alignment wrapText="1"/>
    </xf>
    <xf numFmtId="0" fontId="24" fillId="14" borderId="0" xfId="0" applyFont="1" applyFill="1" applyAlignment="1">
      <alignment vertical="center"/>
    </xf>
    <xf numFmtId="0" fontId="0" fillId="14" borderId="0" xfId="0" applyFill="1" applyAlignment="1">
      <alignment horizontal="center" vertical="center"/>
    </xf>
    <xf numFmtId="0" fontId="20" fillId="15" borderId="0" xfId="0" applyFont="1" applyFill="1" applyAlignment="1">
      <alignment horizontal="left" vertical="top" wrapText="1"/>
    </xf>
    <xf numFmtId="0" fontId="12" fillId="15" borderId="0" xfId="0" applyFont="1" applyFill="1" applyAlignment="1">
      <alignment wrapText="1"/>
    </xf>
    <xf numFmtId="0" fontId="14" fillId="15" borderId="0" xfId="0" applyFont="1" applyFill="1" applyAlignment="1">
      <alignment horizontal="left" vertical="top" wrapText="1"/>
    </xf>
    <xf numFmtId="0" fontId="28" fillId="14" borderId="0" xfId="0" applyFont="1" applyFill="1"/>
    <xf numFmtId="0" fontId="24" fillId="14" borderId="0" xfId="0" applyFont="1" applyFill="1" applyAlignment="1">
      <alignment horizontal="left" vertical="center"/>
    </xf>
    <xf numFmtId="0" fontId="10" fillId="16" borderId="0" xfId="0" applyFont="1" applyFill="1"/>
    <xf numFmtId="1" fontId="7" fillId="16" borderId="0" xfId="0" applyNumberFormat="1" applyFont="1" applyFill="1"/>
    <xf numFmtId="0" fontId="12" fillId="5" borderId="0" xfId="0" applyFont="1" applyFill="1" applyAlignment="1">
      <alignment horizontal="center"/>
    </xf>
    <xf numFmtId="0" fontId="0" fillId="5" borderId="0" xfId="0" applyFill="1"/>
    <xf numFmtId="0" fontId="12" fillId="5" borderId="0" xfId="0" applyFont="1" applyFill="1" applyAlignment="1">
      <alignment horizontal="center" vertical="center"/>
    </xf>
    <xf numFmtId="0" fontId="7" fillId="5" borderId="0" xfId="0" applyFont="1" applyFill="1" applyAlignment="1">
      <alignment wrapText="1"/>
    </xf>
    <xf numFmtId="0" fontId="12" fillId="5" borderId="0" xfId="0" applyFont="1" applyFill="1" applyAlignment="1">
      <alignment wrapText="1"/>
    </xf>
    <xf numFmtId="0" fontId="12" fillId="5" borderId="0" xfId="0" applyFont="1" applyFill="1"/>
    <xf numFmtId="0" fontId="0" fillId="5" borderId="0" xfId="0" applyFill="1" applyAlignment="1">
      <alignment vertical="center"/>
    </xf>
    <xf numFmtId="0" fontId="33" fillId="5" borderId="0" xfId="0" applyFont="1" applyFill="1" applyAlignment="1">
      <alignment vertical="center"/>
    </xf>
    <xf numFmtId="0" fontId="12" fillId="5" borderId="0" xfId="0" applyFont="1" applyFill="1" applyAlignment="1">
      <alignment vertical="center" wrapText="1"/>
    </xf>
    <xf numFmtId="0" fontId="12" fillId="5" borderId="0" xfId="0" applyFont="1" applyFill="1" applyAlignment="1">
      <alignment vertical="center"/>
    </xf>
    <xf numFmtId="0" fontId="27" fillId="14" borderId="0" xfId="0" applyFont="1" applyFill="1" applyAlignment="1">
      <alignment horizontal="left"/>
    </xf>
    <xf numFmtId="0" fontId="21" fillId="14" borderId="30" xfId="0" applyFont="1" applyFill="1" applyBorder="1" applyAlignment="1">
      <alignment vertical="center" wrapText="1"/>
    </xf>
    <xf numFmtId="0" fontId="12" fillId="14" borderId="30" xfId="0" applyFont="1" applyFill="1" applyBorder="1" applyAlignment="1">
      <alignment horizontal="left" wrapText="1" indent="1"/>
    </xf>
    <xf numFmtId="0" fontId="20" fillId="14" borderId="30" xfId="0" applyFont="1" applyFill="1" applyBorder="1" applyAlignment="1">
      <alignment horizontal="left" vertical="center" wrapText="1"/>
    </xf>
    <xf numFmtId="0" fontId="21" fillId="14" borderId="30" xfId="0" applyFont="1" applyFill="1" applyBorder="1" applyAlignment="1">
      <alignment wrapText="1"/>
    </xf>
    <xf numFmtId="0" fontId="14" fillId="14" borderId="0" xfId="0" applyFont="1" applyFill="1" applyAlignment="1">
      <alignment horizontal="left" wrapText="1"/>
    </xf>
    <xf numFmtId="0" fontId="14" fillId="14" borderId="0" xfId="0" applyFont="1" applyFill="1" applyAlignment="1">
      <alignment horizontal="left" vertical="center" wrapText="1"/>
    </xf>
    <xf numFmtId="0" fontId="12" fillId="14" borderId="0" xfId="0" applyFont="1" applyFill="1" applyAlignment="1">
      <alignment vertical="center" wrapText="1"/>
    </xf>
    <xf numFmtId="0" fontId="12" fillId="14" borderId="0" xfId="0" applyFont="1" applyFill="1" applyAlignment="1">
      <alignment horizontal="left" vertical="center" wrapText="1"/>
    </xf>
    <xf numFmtId="0" fontId="28" fillId="14" borderId="0" xfId="0" applyFont="1" applyFill="1" applyAlignment="1">
      <alignment vertical="center" wrapText="1"/>
    </xf>
    <xf numFmtId="0" fontId="21" fillId="14" borderId="30" xfId="0" applyFont="1" applyFill="1" applyBorder="1" applyAlignment="1">
      <alignment horizontal="left" vertical="center" wrapText="1"/>
    </xf>
    <xf numFmtId="0" fontId="31" fillId="14" borderId="0" xfId="0" applyFont="1" applyFill="1" applyAlignment="1">
      <alignment horizontal="left" vertical="center" wrapText="1"/>
    </xf>
    <xf numFmtId="0" fontId="35" fillId="14" borderId="0" xfId="0" applyFont="1" applyFill="1" applyAlignment="1">
      <alignment horizontal="left" vertical="center" wrapText="1" indent="1"/>
    </xf>
    <xf numFmtId="0" fontId="20" fillId="0" borderId="30" xfId="0" applyFont="1" applyBorder="1" applyAlignment="1">
      <alignment horizontal="left" vertical="center" wrapText="1"/>
    </xf>
    <xf numFmtId="9" fontId="36" fillId="14" borderId="30" xfId="0" applyNumberFormat="1" applyFont="1" applyFill="1" applyBorder="1" applyAlignment="1">
      <alignment horizontal="center"/>
    </xf>
    <xf numFmtId="0" fontId="12" fillId="5" borderId="17" xfId="0" applyFont="1" applyFill="1" applyBorder="1" applyAlignment="1">
      <alignment horizontal="center" vertical="center"/>
    </xf>
    <xf numFmtId="0" fontId="12" fillId="5" borderId="18" xfId="0" applyFont="1" applyFill="1" applyBorder="1" applyAlignment="1">
      <alignment wrapText="1"/>
    </xf>
    <xf numFmtId="0" fontId="12" fillId="5" borderId="18" xfId="0" applyFont="1" applyFill="1" applyBorder="1" applyAlignment="1">
      <alignment horizontal="center"/>
    </xf>
    <xf numFmtId="0" fontId="12" fillId="5" borderId="18" xfId="0" applyFont="1" applyFill="1" applyBorder="1"/>
    <xf numFmtId="0" fontId="12" fillId="5" borderId="19" xfId="0" applyFont="1" applyFill="1" applyBorder="1"/>
    <xf numFmtId="0" fontId="12" fillId="5" borderId="20" xfId="0" applyFont="1" applyFill="1" applyBorder="1" applyAlignment="1">
      <alignment horizontal="center" vertical="center"/>
    </xf>
    <xf numFmtId="0" fontId="34" fillId="5" borderId="0" xfId="0" applyFont="1" applyFill="1" applyAlignment="1">
      <alignment horizontal="left" vertical="top"/>
    </xf>
    <xf numFmtId="0" fontId="14" fillId="5" borderId="0" xfId="0" applyFont="1" applyFill="1" applyAlignment="1">
      <alignment horizontal="left" vertical="top"/>
    </xf>
    <xf numFmtId="0" fontId="12" fillId="5" borderId="21" xfId="0" applyFont="1" applyFill="1" applyBorder="1"/>
    <xf numFmtId="0" fontId="17" fillId="5" borderId="0" xfId="0" applyFont="1" applyFill="1"/>
    <xf numFmtId="0" fontId="36" fillId="5" borderId="0" xfId="0" applyFont="1" applyFill="1" applyAlignment="1">
      <alignment wrapText="1"/>
    </xf>
    <xf numFmtId="0" fontId="12" fillId="5" borderId="22" xfId="0" applyFont="1" applyFill="1" applyBorder="1" applyAlignment="1">
      <alignment horizontal="center" vertical="center"/>
    </xf>
    <xf numFmtId="0" fontId="12" fillId="5" borderId="23" xfId="0" applyFont="1" applyFill="1" applyBorder="1" applyAlignment="1">
      <alignment wrapText="1"/>
    </xf>
    <xf numFmtId="0" fontId="12" fillId="5" borderId="23" xfId="0" applyFont="1" applyFill="1" applyBorder="1" applyAlignment="1">
      <alignment horizontal="center"/>
    </xf>
    <xf numFmtId="0" fontId="12" fillId="5" borderId="23" xfId="0" applyFont="1" applyFill="1" applyBorder="1"/>
    <xf numFmtId="0" fontId="12" fillId="5" borderId="24" xfId="0" applyFont="1" applyFill="1" applyBorder="1"/>
    <xf numFmtId="0" fontId="9" fillId="5" borderId="0" xfId="2" applyFill="1"/>
    <xf numFmtId="0" fontId="21" fillId="5" borderId="0" xfId="0" applyFont="1" applyFill="1" applyAlignment="1">
      <alignment horizontal="left"/>
    </xf>
    <xf numFmtId="9" fontId="12" fillId="5" borderId="0" xfId="0" applyNumberFormat="1" applyFont="1" applyFill="1" applyAlignment="1">
      <alignment horizontal="left"/>
    </xf>
    <xf numFmtId="0" fontId="26" fillId="5" borderId="0" xfId="0" applyFont="1" applyFill="1" applyAlignment="1">
      <alignment horizontal="center"/>
    </xf>
    <xf numFmtId="0" fontId="13" fillId="5" borderId="0" xfId="1" applyFont="1" applyFill="1"/>
    <xf numFmtId="0" fontId="37" fillId="14" borderId="0" xfId="0" applyFont="1" applyFill="1"/>
    <xf numFmtId="0" fontId="12" fillId="14" borderId="30" xfId="0" applyFont="1" applyFill="1" applyBorder="1" applyAlignment="1">
      <alignment horizontal="left" vertical="center" wrapText="1"/>
    </xf>
    <xf numFmtId="0" fontId="38" fillId="14" borderId="0" xfId="0" applyFont="1" applyFill="1"/>
    <xf numFmtId="0" fontId="39" fillId="14" borderId="0" xfId="0" applyFont="1" applyFill="1"/>
    <xf numFmtId="0" fontId="41" fillId="5" borderId="0" xfId="33" applyFont="1" applyFill="1"/>
    <xf numFmtId="0" fontId="42" fillId="5" borderId="0" xfId="0" applyFont="1" applyFill="1"/>
    <xf numFmtId="0" fontId="36" fillId="14" borderId="30" xfId="0" applyFont="1" applyFill="1" applyBorder="1" applyAlignment="1">
      <alignment horizontal="center"/>
    </xf>
    <xf numFmtId="0" fontId="36" fillId="5" borderId="0" xfId="0" applyFont="1" applyFill="1" applyAlignment="1">
      <alignment horizontal="center"/>
    </xf>
    <xf numFmtId="0" fontId="41" fillId="5" borderId="0" xfId="33" applyFont="1" applyFill="1" applyAlignment="1">
      <alignment vertical="center"/>
    </xf>
    <xf numFmtId="0" fontId="32" fillId="14" borderId="0" xfId="0" applyFont="1" applyFill="1" applyAlignment="1">
      <alignment vertical="center"/>
    </xf>
    <xf numFmtId="0" fontId="43" fillId="14" borderId="0" xfId="0" applyFont="1" applyFill="1" applyAlignment="1">
      <alignment horizontal="left" vertical="top"/>
    </xf>
    <xf numFmtId="0" fontId="36" fillId="5" borderId="0" xfId="0" applyFont="1" applyFill="1" applyAlignment="1">
      <alignment horizontal="center" vertical="center"/>
    </xf>
    <xf numFmtId="0" fontId="22" fillId="5" borderId="0" xfId="0" applyFont="1" applyFill="1" applyAlignment="1">
      <alignment vertical="center" wrapText="1"/>
    </xf>
    <xf numFmtId="0" fontId="22" fillId="14" borderId="0" xfId="0" applyFont="1" applyFill="1" applyAlignment="1">
      <alignment horizontal="center" vertical="center"/>
    </xf>
    <xf numFmtId="0" fontId="49" fillId="5" borderId="0" xfId="33" applyFont="1" applyFill="1" applyAlignment="1">
      <alignment vertical="center"/>
    </xf>
    <xf numFmtId="0" fontId="48" fillId="14" borderId="0" xfId="0" applyFont="1" applyFill="1"/>
    <xf numFmtId="1" fontId="36" fillId="14" borderId="31" xfId="0" applyNumberFormat="1" applyFont="1" applyFill="1" applyBorder="1" applyAlignment="1">
      <alignment horizontal="center" vertical="center"/>
    </xf>
    <xf numFmtId="9" fontId="36" fillId="14" borderId="0" xfId="0" applyNumberFormat="1" applyFont="1" applyFill="1" applyAlignment="1">
      <alignment horizontal="center" vertical="center"/>
    </xf>
    <xf numFmtId="0" fontId="36" fillId="0" borderId="0" xfId="0" applyFont="1"/>
    <xf numFmtId="0" fontId="48" fillId="0" borderId="0" xfId="0" applyFont="1"/>
    <xf numFmtId="0" fontId="12" fillId="5" borderId="26" xfId="0" applyFont="1" applyFill="1" applyBorder="1" applyAlignment="1" applyProtection="1">
      <alignment horizontal="center" vertical="center"/>
      <protection locked="0"/>
    </xf>
    <xf numFmtId="0" fontId="12" fillId="5" borderId="13" xfId="0" applyFont="1" applyFill="1" applyBorder="1" applyAlignment="1" applyProtection="1">
      <alignment horizontal="center" vertical="center"/>
      <protection locked="0"/>
    </xf>
    <xf numFmtId="0" fontId="12" fillId="5" borderId="25"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28" xfId="0" applyFont="1" applyFill="1" applyBorder="1" applyAlignment="1" applyProtection="1">
      <alignment horizontal="center" vertical="center"/>
      <protection locked="0"/>
    </xf>
    <xf numFmtId="0" fontId="21" fillId="14" borderId="0" xfId="0" applyFont="1" applyFill="1" applyAlignment="1" applyProtection="1">
      <alignment vertical="center" wrapText="1"/>
      <protection locked="0"/>
    </xf>
    <xf numFmtId="0" fontId="12" fillId="5" borderId="13" xfId="0" applyFont="1" applyFill="1" applyBorder="1" applyAlignment="1" applyProtection="1">
      <alignment horizontal="center"/>
      <protection locked="0"/>
    </xf>
    <xf numFmtId="0" fontId="12" fillId="14" borderId="0" xfId="0" applyFont="1" applyFill="1" applyAlignment="1" applyProtection="1">
      <alignment horizontal="center" vertical="center"/>
      <protection locked="0"/>
    </xf>
    <xf numFmtId="0" fontId="7" fillId="16" borderId="0" xfId="0" applyFont="1" applyFill="1" applyAlignment="1" applyProtection="1">
      <alignment horizontal="center"/>
      <protection locked="0"/>
    </xf>
    <xf numFmtId="0" fontId="12" fillId="16" borderId="0" xfId="0" applyFont="1" applyFill="1" applyAlignment="1" applyProtection="1">
      <alignment horizontal="center" vertical="center"/>
      <protection locked="0"/>
    </xf>
    <xf numFmtId="0" fontId="12" fillId="16" borderId="0" xfId="0" applyFont="1" applyFill="1" applyAlignment="1" applyProtection="1">
      <alignment horizontal="center"/>
      <protection locked="0"/>
    </xf>
    <xf numFmtId="0" fontId="12" fillId="14" borderId="0" xfId="0" applyFont="1" applyFill="1" applyAlignment="1" applyProtection="1">
      <alignment horizontal="center"/>
      <protection locked="0"/>
    </xf>
    <xf numFmtId="0" fontId="27" fillId="14" borderId="27" xfId="0" applyFont="1" applyFill="1" applyBorder="1" applyAlignment="1" applyProtection="1">
      <alignment horizontal="center"/>
      <protection locked="0"/>
    </xf>
    <xf numFmtId="0" fontId="7" fillId="15" borderId="0" xfId="0" applyFont="1" applyFill="1" applyAlignment="1" applyProtection="1">
      <alignment horizontal="center"/>
      <protection locked="0"/>
    </xf>
    <xf numFmtId="0" fontId="12" fillId="5" borderId="0" xfId="0" applyFont="1" applyFill="1" applyAlignment="1" applyProtection="1">
      <alignment horizontal="center"/>
      <protection locked="0"/>
    </xf>
    <xf numFmtId="0" fontId="12" fillId="5" borderId="0" xfId="0" applyFont="1" applyFill="1" applyAlignment="1" applyProtection="1">
      <alignment horizontal="center" vertical="center"/>
      <protection locked="0"/>
    </xf>
    <xf numFmtId="0" fontId="6" fillId="14" borderId="0" xfId="0" applyFont="1" applyFill="1" applyAlignment="1" applyProtection="1">
      <alignment horizontal="center" vertical="center"/>
      <protection locked="0"/>
    </xf>
    <xf numFmtId="0" fontId="12" fillId="14" borderId="13" xfId="0" applyFont="1" applyFill="1" applyBorder="1" applyAlignment="1" applyProtection="1">
      <alignment vertical="center"/>
      <protection locked="0"/>
    </xf>
    <xf numFmtId="0" fontId="12" fillId="14" borderId="0" xfId="0" applyFont="1" applyFill="1" applyAlignment="1" applyProtection="1">
      <alignment vertical="top"/>
      <protection locked="0"/>
    </xf>
    <xf numFmtId="0" fontId="7" fillId="16" borderId="0" xfId="0" applyFont="1" applyFill="1" applyProtection="1">
      <protection locked="0"/>
    </xf>
    <xf numFmtId="0" fontId="12" fillId="16" borderId="0" xfId="0" applyFont="1" applyFill="1" applyAlignment="1" applyProtection="1">
      <alignment vertical="top"/>
      <protection locked="0"/>
    </xf>
    <xf numFmtId="0" fontId="12" fillId="16" borderId="0" xfId="0" applyFont="1" applyFill="1" applyProtection="1">
      <protection locked="0"/>
    </xf>
    <xf numFmtId="0" fontId="12" fillId="14" borderId="0" xfId="0" applyFont="1" applyFill="1" applyProtection="1">
      <protection locked="0"/>
    </xf>
    <xf numFmtId="0" fontId="27" fillId="14" borderId="27" xfId="0" applyFont="1" applyFill="1" applyBorder="1" applyProtection="1">
      <protection locked="0"/>
    </xf>
    <xf numFmtId="0" fontId="12" fillId="14" borderId="13" xfId="0" applyFont="1" applyFill="1" applyBorder="1" applyAlignment="1" applyProtection="1">
      <alignment vertical="center" wrapText="1"/>
      <protection locked="0"/>
    </xf>
    <xf numFmtId="0" fontId="7" fillId="15" borderId="0" xfId="0" applyFont="1" applyFill="1" applyProtection="1">
      <protection locked="0"/>
    </xf>
    <xf numFmtId="0" fontId="12" fillId="5" borderId="0" xfId="0" applyFont="1" applyFill="1" applyProtection="1">
      <protection locked="0"/>
    </xf>
    <xf numFmtId="0" fontId="12" fillId="5" borderId="0" xfId="0" applyFont="1" applyFill="1" applyAlignment="1" applyProtection="1">
      <alignment vertical="center"/>
      <protection locked="0"/>
    </xf>
    <xf numFmtId="0" fontId="6" fillId="14" borderId="0" xfId="0" applyFont="1" applyFill="1" applyAlignment="1" applyProtection="1">
      <alignment vertical="top"/>
      <protection locked="0"/>
    </xf>
    <xf numFmtId="0" fontId="12" fillId="14" borderId="30" xfId="0" applyFont="1" applyFill="1" applyBorder="1" applyAlignment="1" applyProtection="1">
      <alignment vertical="center" wrapText="1"/>
      <protection locked="0"/>
    </xf>
    <xf numFmtId="0" fontId="12" fillId="5" borderId="26" xfId="0" applyFont="1" applyFill="1" applyBorder="1" applyAlignment="1" applyProtection="1">
      <alignment vertical="center" wrapText="1"/>
      <protection locked="0"/>
    </xf>
    <xf numFmtId="0" fontId="12" fillId="5" borderId="13" xfId="0" applyFont="1" applyFill="1" applyBorder="1" applyAlignment="1" applyProtection="1">
      <alignment vertical="center"/>
      <protection locked="0"/>
    </xf>
    <xf numFmtId="0" fontId="28" fillId="14" borderId="27" xfId="0" applyFont="1" applyFill="1" applyBorder="1" applyProtection="1">
      <protection locked="0"/>
    </xf>
    <xf numFmtId="0" fontId="12" fillId="14" borderId="0" xfId="0" applyFont="1" applyFill="1" applyAlignment="1" applyProtection="1">
      <alignment vertical="center"/>
      <protection locked="0"/>
    </xf>
    <xf numFmtId="0" fontId="28" fillId="14" borderId="0" xfId="0" applyFont="1" applyFill="1" applyProtection="1">
      <protection locked="0"/>
    </xf>
    <xf numFmtId="0" fontId="0" fillId="14" borderId="0" xfId="0" applyFill="1" applyAlignment="1">
      <alignment horizontal="left"/>
    </xf>
    <xf numFmtId="0" fontId="0" fillId="14" borderId="32" xfId="0" applyFill="1" applyBorder="1"/>
    <xf numFmtId="0" fontId="12" fillId="5" borderId="20" xfId="0" applyFont="1" applyFill="1" applyBorder="1" applyAlignment="1">
      <alignment horizontal="left" vertical="center"/>
    </xf>
    <xf numFmtId="0" fontId="52" fillId="14" borderId="30" xfId="0" applyFont="1" applyFill="1" applyBorder="1" applyAlignment="1">
      <alignment horizontal="center" vertical="center" wrapText="1"/>
    </xf>
    <xf numFmtId="9" fontId="12" fillId="14" borderId="0" xfId="0" applyNumberFormat="1" applyFont="1" applyFill="1"/>
    <xf numFmtId="0" fontId="12" fillId="5" borderId="17" xfId="0" applyFont="1" applyFill="1" applyBorder="1" applyAlignment="1">
      <alignment horizontal="center"/>
    </xf>
    <xf numFmtId="0" fontId="34" fillId="5" borderId="0" xfId="0" applyFont="1" applyFill="1" applyAlignment="1">
      <alignment horizontal="left"/>
    </xf>
    <xf numFmtId="0" fontId="36" fillId="5" borderId="0" xfId="0" applyFont="1" applyFill="1" applyAlignment="1" applyProtection="1">
      <alignment horizontal="left"/>
      <protection locked="0"/>
    </xf>
    <xf numFmtId="0" fontId="21" fillId="14" borderId="37" xfId="0" applyFont="1" applyFill="1" applyBorder="1" applyAlignment="1">
      <alignment horizontal="center"/>
    </xf>
    <xf numFmtId="0" fontId="22" fillId="5" borderId="34" xfId="0" applyFont="1" applyFill="1" applyBorder="1" applyAlignment="1">
      <alignment vertical="center" wrapText="1"/>
    </xf>
    <xf numFmtId="0" fontId="36" fillId="5" borderId="41" xfId="0" applyFont="1" applyFill="1" applyBorder="1" applyAlignment="1">
      <alignment horizontal="center" vertical="center"/>
    </xf>
    <xf numFmtId="0" fontId="36" fillId="5" borderId="42" xfId="0" applyFont="1" applyFill="1" applyBorder="1" applyAlignment="1">
      <alignment horizontal="center" vertical="center"/>
    </xf>
    <xf numFmtId="9" fontId="36" fillId="14" borderId="44" xfId="0" applyNumberFormat="1" applyFont="1" applyFill="1" applyBorder="1" applyAlignment="1">
      <alignment horizontal="center" vertical="center"/>
    </xf>
    <xf numFmtId="0" fontId="12" fillId="14" borderId="36" xfId="0" applyFont="1" applyFill="1" applyBorder="1" applyAlignment="1" applyProtection="1">
      <alignment horizontal="center" vertical="center"/>
      <protection locked="0"/>
    </xf>
    <xf numFmtId="9" fontId="12" fillId="14" borderId="0" xfId="0" applyNumberFormat="1" applyFont="1" applyFill="1" applyAlignment="1">
      <alignment horizontal="center" vertical="center"/>
    </xf>
    <xf numFmtId="0" fontId="46" fillId="14" borderId="0" xfId="0" applyFont="1" applyFill="1" applyAlignment="1">
      <alignment horizontal="center" vertical="center"/>
    </xf>
    <xf numFmtId="9" fontId="47" fillId="14" borderId="0" xfId="0" applyNumberFormat="1" applyFont="1" applyFill="1" applyAlignment="1">
      <alignment horizontal="center" vertical="center"/>
    </xf>
    <xf numFmtId="0" fontId="0" fillId="5" borderId="40" xfId="0" applyFill="1" applyBorder="1"/>
    <xf numFmtId="0" fontId="45" fillId="5" borderId="45" xfId="0" applyFont="1" applyFill="1" applyBorder="1" applyAlignment="1">
      <alignment vertical="center" wrapText="1"/>
    </xf>
    <xf numFmtId="0" fontId="0" fillId="5" borderId="46" xfId="0" applyFill="1" applyBorder="1"/>
    <xf numFmtId="0" fontId="0" fillId="5" borderId="35" xfId="0" applyFill="1" applyBorder="1"/>
    <xf numFmtId="0" fontId="0" fillId="5" borderId="36" xfId="0" applyFill="1" applyBorder="1"/>
    <xf numFmtId="0" fontId="0" fillId="5" borderId="38" xfId="0" applyFill="1" applyBorder="1"/>
    <xf numFmtId="1" fontId="36" fillId="14" borderId="50" xfId="0" applyNumberFormat="1" applyFont="1" applyFill="1" applyBorder="1" applyAlignment="1">
      <alignment horizontal="center" vertical="center"/>
    </xf>
    <xf numFmtId="9" fontId="36" fillId="14" borderId="51" xfId="0" applyNumberFormat="1" applyFont="1" applyFill="1" applyBorder="1" applyAlignment="1">
      <alignment horizontal="center" vertical="center"/>
    </xf>
    <xf numFmtId="0" fontId="36" fillId="5" borderId="47" xfId="0" applyFont="1" applyFill="1" applyBorder="1" applyAlignment="1">
      <alignment horizontal="center" vertical="center"/>
    </xf>
    <xf numFmtId="0" fontId="36" fillId="5" borderId="0" xfId="0" applyFont="1" applyFill="1"/>
    <xf numFmtId="0" fontId="55" fillId="14" borderId="0" xfId="0" applyFont="1" applyFill="1"/>
    <xf numFmtId="0" fontId="10" fillId="16" borderId="35" xfId="0" applyFont="1" applyFill="1" applyBorder="1"/>
    <xf numFmtId="0" fontId="10" fillId="16" borderId="36" xfId="0" applyFont="1" applyFill="1" applyBorder="1"/>
    <xf numFmtId="0" fontId="10" fillId="16" borderId="38" xfId="0" applyFont="1" applyFill="1" applyBorder="1"/>
    <xf numFmtId="0" fontId="10" fillId="16" borderId="43" xfId="0" applyFont="1" applyFill="1" applyBorder="1"/>
    <xf numFmtId="0" fontId="56" fillId="16" borderId="0" xfId="0" applyFont="1" applyFill="1" applyAlignment="1">
      <alignment horizontal="center" vertical="center"/>
    </xf>
    <xf numFmtId="0" fontId="56" fillId="16" borderId="34" xfId="0" applyFont="1" applyFill="1" applyBorder="1" applyAlignment="1">
      <alignment horizontal="center" vertical="center"/>
    </xf>
    <xf numFmtId="0" fontId="29" fillId="16" borderId="0" xfId="0" applyFont="1" applyFill="1" applyAlignment="1">
      <alignment vertical="center" wrapText="1"/>
    </xf>
    <xf numFmtId="9" fontId="57" fillId="16" borderId="48" xfId="0" applyNumberFormat="1" applyFont="1" applyFill="1" applyBorder="1" applyAlignment="1">
      <alignment horizontal="center" vertical="center"/>
    </xf>
    <xf numFmtId="0" fontId="10" fillId="16" borderId="34" xfId="0" applyFont="1" applyFill="1" applyBorder="1"/>
    <xf numFmtId="0" fontId="10" fillId="16" borderId="47" xfId="0" applyFont="1" applyFill="1" applyBorder="1"/>
    <xf numFmtId="0" fontId="10" fillId="16" borderId="37" xfId="0" applyFont="1" applyFill="1" applyBorder="1"/>
    <xf numFmtId="0" fontId="10" fillId="16" borderId="39" xfId="0" applyFont="1" applyFill="1" applyBorder="1"/>
    <xf numFmtId="9" fontId="47" fillId="14" borderId="31" xfId="0" applyNumberFormat="1" applyFont="1" applyFill="1" applyBorder="1" applyAlignment="1">
      <alignment horizontal="center" vertical="center"/>
    </xf>
    <xf numFmtId="9" fontId="36" fillId="14" borderId="33" xfId="0" applyNumberFormat="1" applyFont="1" applyFill="1" applyBorder="1" applyAlignment="1" applyProtection="1">
      <alignment horizontal="center" vertical="center"/>
      <protection locked="0"/>
    </xf>
    <xf numFmtId="0" fontId="22" fillId="17" borderId="47" xfId="0" applyFont="1" applyFill="1" applyBorder="1" applyAlignment="1" applyProtection="1">
      <alignment horizontal="center" vertical="center" wrapText="1"/>
      <protection locked="0"/>
    </xf>
    <xf numFmtId="0" fontId="22" fillId="17" borderId="39" xfId="0" applyFont="1" applyFill="1" applyBorder="1" applyAlignment="1" applyProtection="1">
      <alignment horizontal="center" vertical="center" wrapText="1"/>
      <protection locked="0"/>
    </xf>
    <xf numFmtId="0" fontId="22" fillId="17" borderId="33" xfId="0" applyFont="1" applyFill="1" applyBorder="1" applyAlignment="1" applyProtection="1">
      <alignment horizontal="center" vertical="center" wrapText="1"/>
      <protection locked="0"/>
    </xf>
    <xf numFmtId="0" fontId="22" fillId="5" borderId="49"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36" fillId="5" borderId="39" xfId="0" applyFont="1" applyFill="1" applyBorder="1" applyAlignment="1">
      <alignment horizontal="center"/>
    </xf>
    <xf numFmtId="0" fontId="36" fillId="5" borderId="47" xfId="0" applyFont="1" applyFill="1" applyBorder="1" applyAlignment="1">
      <alignment horizontal="center"/>
    </xf>
    <xf numFmtId="0" fontId="0" fillId="5" borderId="45" xfId="0" applyFill="1" applyBorder="1"/>
    <xf numFmtId="0" fontId="36" fillId="14" borderId="0" xfId="0" applyFont="1" applyFill="1" applyAlignment="1">
      <alignment horizontal="center"/>
    </xf>
    <xf numFmtId="0" fontId="46" fillId="17" borderId="39" xfId="0" applyFont="1" applyFill="1" applyBorder="1" applyAlignment="1">
      <alignment horizontal="center" vertical="center"/>
    </xf>
    <xf numFmtId="0" fontId="46" fillId="5" borderId="37" xfId="0" applyFont="1" applyFill="1" applyBorder="1" applyAlignment="1">
      <alignment vertical="center" wrapText="1"/>
    </xf>
    <xf numFmtId="0" fontId="12" fillId="14" borderId="26" xfId="0" applyFont="1" applyFill="1" applyBorder="1" applyAlignment="1" applyProtection="1">
      <alignment horizontal="left" vertical="center" wrapText="1"/>
      <protection locked="0"/>
    </xf>
    <xf numFmtId="0" fontId="12" fillId="14" borderId="13" xfId="0" applyFont="1" applyFill="1" applyBorder="1" applyAlignment="1" applyProtection="1">
      <alignment horizontal="left" vertical="center"/>
      <protection locked="0"/>
    </xf>
    <xf numFmtId="0" fontId="12" fillId="14" borderId="13" xfId="0" applyFont="1" applyFill="1" applyBorder="1" applyAlignment="1" applyProtection="1">
      <alignment horizontal="left" vertical="center" wrapText="1"/>
      <protection locked="0"/>
    </xf>
    <xf numFmtId="0" fontId="12" fillId="14" borderId="0" xfId="0" applyFont="1" applyFill="1" applyAlignment="1" applyProtection="1">
      <alignment horizontal="left"/>
      <protection locked="0"/>
    </xf>
    <xf numFmtId="0" fontId="12" fillId="14" borderId="0" xfId="0" applyFont="1" applyFill="1" applyAlignment="1" applyProtection="1">
      <alignment horizontal="left" vertical="center"/>
      <protection locked="0"/>
    </xf>
    <xf numFmtId="0" fontId="21" fillId="5" borderId="0" xfId="0" applyFont="1" applyFill="1"/>
    <xf numFmtId="0" fontId="21" fillId="14" borderId="0" xfId="0" applyFont="1" applyFill="1" applyAlignment="1" applyProtection="1">
      <alignment horizontal="left" vertical="center" wrapText="1"/>
      <protection locked="0"/>
    </xf>
    <xf numFmtId="0" fontId="12" fillId="14" borderId="25" xfId="0" applyFont="1" applyFill="1" applyBorder="1" applyAlignment="1" applyProtection="1">
      <alignment horizontal="left" vertical="center"/>
      <protection locked="0"/>
    </xf>
    <xf numFmtId="0" fontId="12" fillId="5" borderId="13" xfId="0" applyFont="1" applyFill="1" applyBorder="1" applyAlignment="1" applyProtection="1">
      <alignment horizontal="left" vertical="center"/>
      <protection locked="0"/>
    </xf>
    <xf numFmtId="0" fontId="12" fillId="5" borderId="26" xfId="0" applyFont="1" applyFill="1" applyBorder="1" applyAlignment="1" applyProtection="1">
      <alignment horizontal="left" vertical="center" wrapText="1"/>
      <protection locked="0"/>
    </xf>
    <xf numFmtId="0" fontId="45" fillId="14" borderId="0" xfId="0" applyFont="1" applyFill="1"/>
    <xf numFmtId="0" fontId="36" fillId="14" borderId="33" xfId="0" applyFont="1" applyFill="1" applyBorder="1" applyAlignment="1">
      <alignment horizontal="left" vertical="center"/>
    </xf>
    <xf numFmtId="0" fontId="36" fillId="14" borderId="33" xfId="0" applyFont="1" applyFill="1" applyBorder="1" applyAlignment="1">
      <alignment horizontal="left" vertical="center" wrapText="1"/>
    </xf>
    <xf numFmtId="0" fontId="36" fillId="14" borderId="33" xfId="0" applyFont="1" applyFill="1" applyBorder="1" applyAlignment="1">
      <alignment horizontal="center" vertical="center"/>
    </xf>
    <xf numFmtId="0" fontId="24" fillId="5" borderId="18" xfId="0" applyFont="1" applyFill="1" applyBorder="1"/>
    <xf numFmtId="0" fontId="54" fillId="5" borderId="18" xfId="0" applyFont="1" applyFill="1" applyBorder="1"/>
    <xf numFmtId="0" fontId="54" fillId="5" borderId="0" xfId="0" applyFont="1" applyFill="1"/>
    <xf numFmtId="0" fontId="36" fillId="14" borderId="14" xfId="0" applyFont="1" applyFill="1" applyBorder="1" applyAlignment="1" applyProtection="1">
      <alignment horizontal="left" vertical="top"/>
      <protection locked="0"/>
    </xf>
    <xf numFmtId="0" fontId="36" fillId="14" borderId="15" xfId="0" applyFont="1" applyFill="1" applyBorder="1" applyAlignment="1" applyProtection="1">
      <alignment horizontal="left" vertical="top"/>
      <protection locked="0"/>
    </xf>
    <xf numFmtId="0" fontId="36" fillId="14" borderId="16" xfId="0" applyFont="1" applyFill="1" applyBorder="1" applyAlignment="1" applyProtection="1">
      <alignment horizontal="left" vertical="top"/>
      <protection locked="0"/>
    </xf>
    <xf numFmtId="49" fontId="36" fillId="14" borderId="14" xfId="0" applyNumberFormat="1" applyFont="1" applyFill="1" applyBorder="1" applyAlignment="1" applyProtection="1">
      <alignment horizontal="left" vertical="top"/>
      <protection locked="0"/>
    </xf>
    <xf numFmtId="49" fontId="36" fillId="14" borderId="15" xfId="0" applyNumberFormat="1" applyFont="1" applyFill="1" applyBorder="1" applyAlignment="1" applyProtection="1">
      <alignment horizontal="left" vertical="top"/>
      <protection locked="0"/>
    </xf>
    <xf numFmtId="49" fontId="36" fillId="14" borderId="16" xfId="0" applyNumberFormat="1" applyFont="1" applyFill="1" applyBorder="1" applyAlignment="1" applyProtection="1">
      <alignment horizontal="left" vertical="top"/>
      <protection locked="0"/>
    </xf>
    <xf numFmtId="0" fontId="54" fillId="17" borderId="35" xfId="0" applyFont="1" applyFill="1" applyBorder="1" applyAlignment="1">
      <alignment horizontal="center" vertical="center"/>
    </xf>
    <xf numFmtId="0" fontId="36" fillId="17" borderId="38" xfId="0" applyFont="1" applyFill="1" applyBorder="1" applyAlignment="1">
      <alignment horizontal="center" vertical="center"/>
    </xf>
    <xf numFmtId="0" fontId="54" fillId="5" borderId="35" xfId="0" applyFont="1" applyFill="1" applyBorder="1" applyAlignment="1">
      <alignment horizontal="center" vertical="center"/>
    </xf>
    <xf numFmtId="0" fontId="54" fillId="5" borderId="36" xfId="0" applyFont="1" applyFill="1" applyBorder="1" applyAlignment="1">
      <alignment horizontal="center" vertical="center"/>
    </xf>
    <xf numFmtId="0" fontId="54" fillId="5" borderId="38" xfId="0" applyFont="1" applyFill="1" applyBorder="1" applyAlignment="1">
      <alignment horizontal="center" vertical="center"/>
    </xf>
    <xf numFmtId="0" fontId="54" fillId="17" borderId="43" xfId="0" applyFont="1" applyFill="1" applyBorder="1" applyAlignment="1">
      <alignment horizontal="center"/>
    </xf>
    <xf numFmtId="0" fontId="54" fillId="17" borderId="0" xfId="0" applyFont="1" applyFill="1" applyAlignment="1">
      <alignment horizontal="center"/>
    </xf>
  </cellXfs>
  <cellStyles count="34">
    <cellStyle name="20 % - Aksentti1" xfId="17" builtinId="30" customBuiltin="1"/>
    <cellStyle name="60 % - Aksentti6" xfId="31" builtinId="52" customBuiltin="1"/>
    <cellStyle name="Aksentti6" xfId="18" builtinId="49" customBuiltin="1"/>
    <cellStyle name="Huomautus" xfId="14" builtinId="10" customBuiltin="1"/>
    <cellStyle name="Huono" xfId="7" builtinId="27" customBuiltin="1"/>
    <cellStyle name="Hyperlinkki" xfId="33" builtinId="8"/>
    <cellStyle name="Hyvä" xfId="6" builtinId="26" customBuiltin="1"/>
    <cellStyle name="Laskenta" xfId="11" builtinId="22" customBuiltin="1"/>
    <cellStyle name="Linkitetty solu" xfId="12" builtinId="24" customBuiltin="1"/>
    <cellStyle name="Neutraali" xfId="8" builtinId="28" customBuiltin="1"/>
    <cellStyle name="Normaali" xfId="0" builtinId="0" customBuiltin="1"/>
    <cellStyle name="Otsikko" xfId="1" builtinId="15" customBuiltin="1"/>
    <cellStyle name="Otsikko 1" xfId="2" builtinId="16" customBuiltin="1"/>
    <cellStyle name="Otsikko 2" xfId="3" builtinId="17" customBuiltin="1"/>
    <cellStyle name="Otsikko 3" xfId="4" builtinId="18" customBuiltin="1"/>
    <cellStyle name="Otsikko 4" xfId="5" builtinId="19" customBuiltin="1"/>
    <cellStyle name="Pilkku" xfId="26" builtinId="3" customBuiltin="1"/>
    <cellStyle name="Pilkku [0]" xfId="27" builtinId="6" customBuiltin="1"/>
    <cellStyle name="Prosenttia" xfId="30" builtinId="5" customBuiltin="1"/>
    <cellStyle name="Selittävä teksti" xfId="15" builtinId="53" customBuiltin="1"/>
    <cellStyle name="Subtitle" xfId="32" xr:uid="{4C38ED13-CE75-48F0-AFEE-953E57F58EE6}"/>
    <cellStyle name="Summa" xfId="16" builtinId="25" hidden="1" customBuiltin="1"/>
    <cellStyle name="Syöttö" xfId="9" builtinId="20" customBuiltin="1"/>
    <cellStyle name="Table Fill" xfId="24" xr:uid="{00000000-0005-0000-0000-00001C000000}"/>
    <cellStyle name="Table Heading" xfId="19" xr:uid="{00000000-0005-0000-0000-00001D000000}"/>
    <cellStyle name="Table Heading 2" xfId="25" xr:uid="{00000000-0005-0000-0000-00001E000000}"/>
    <cellStyle name="Table Highlight" xfId="21" xr:uid="{00000000-0005-0000-0000-00001F000000}"/>
    <cellStyle name="Table Section Break" xfId="23" xr:uid="{00000000-0005-0000-0000-000020000000}"/>
    <cellStyle name="Table subheading" xfId="20" xr:uid="{00000000-0005-0000-0000-000021000000}"/>
    <cellStyle name="Table Total" xfId="22" xr:uid="{00000000-0005-0000-0000-000022000000}"/>
    <cellStyle name="Tarkistussolu" xfId="13" builtinId="23" customBuiltin="1"/>
    <cellStyle name="Tulostus" xfId="10" builtinId="21" customBuiltin="1"/>
    <cellStyle name="Valuutta" xfId="28" builtinId="4" customBuiltin="1"/>
    <cellStyle name="Valuutta [0]" xfId="29" builtinId="7" customBuiltin="1"/>
  </cellStyles>
  <dxfs count="9">
    <dxf>
      <fill>
        <patternFill patternType="solid">
          <bgColor theme="2" tint="0.79998168889431442"/>
        </patternFill>
      </fill>
      <border>
        <left style="thin">
          <color theme="0"/>
        </left>
        <right style="thin">
          <color theme="0"/>
        </right>
        <vertical style="thin">
          <color theme="0"/>
        </vertical>
      </border>
    </dxf>
    <dxf>
      <border>
        <left style="thin">
          <color theme="0"/>
        </left>
        <right style="thin">
          <color theme="0"/>
        </right>
        <top style="thin">
          <color theme="0"/>
        </top>
        <bottom style="thin">
          <color theme="0"/>
        </bottom>
        <vertical style="thin">
          <color theme="0"/>
        </vertical>
        <horizontal style="thin">
          <color theme="0"/>
        </horizontal>
      </border>
    </dxf>
    <dxf>
      <fill>
        <patternFill>
          <bgColor theme="2"/>
        </patternFill>
      </fill>
      <border>
        <left style="thin">
          <color theme="0"/>
        </left>
        <right style="thin">
          <color theme="0"/>
        </right>
        <top style="thin">
          <color theme="0"/>
        </top>
        <bottom style="thin">
          <color theme="0"/>
        </bottom>
        <vertical style="thin">
          <color theme="0"/>
        </vertical>
        <horizontal style="thin">
          <color theme="0"/>
        </horizont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ont>
        <b/>
        <color theme="1"/>
      </font>
    </dxf>
    <dxf>
      <font>
        <b/>
        <i val="0"/>
        <color theme="4"/>
      </font>
    </dxf>
    <dxf>
      <font>
        <b/>
        <i val="0"/>
        <color theme="4"/>
      </font>
      <fill>
        <patternFill patternType="none">
          <bgColor auto="1"/>
        </patternFill>
      </fill>
      <border diagonalUp="0" diagonalDown="0">
        <left/>
        <right/>
        <top style="medium">
          <color theme="4"/>
        </top>
        <bottom/>
        <vertical/>
        <horizontal/>
      </border>
    </dxf>
    <dxf>
      <font>
        <b/>
        <i val="0"/>
        <color theme="4"/>
      </font>
      <fill>
        <patternFill patternType="none">
          <fgColor indexed="64"/>
          <bgColor auto="1"/>
        </patternFill>
      </fill>
      <border diagonalUp="0" diagonalDown="0">
        <left/>
        <right/>
        <top style="medium">
          <color theme="4"/>
        </top>
        <bottom style="thin">
          <color theme="4"/>
        </bottom>
        <vertical/>
        <horizontal/>
      </border>
    </dxf>
    <dxf>
      <font>
        <color theme="4"/>
      </font>
      <fill>
        <patternFill patternType="none">
          <fgColor auto="1"/>
          <bgColor auto="1"/>
        </patternFill>
      </fill>
      <border diagonalUp="0" diagonalDown="0">
        <left/>
        <right/>
        <top style="thick">
          <color theme="4"/>
        </top>
        <bottom/>
        <vertical style="hair">
          <color theme="0"/>
        </vertical>
        <horizontal style="hair">
          <color theme="0"/>
        </horizontal>
      </border>
    </dxf>
  </dxfs>
  <tableStyles count="1" defaultTableStyle="Taloushallintoliitto" defaultPivotStyle="PivotStyleLight16">
    <tableStyle name="Taloushallintoliitto" pivot="0" count="9" xr9:uid="{00000000-0011-0000-FFFF-FFFF00000000}">
      <tableStyleElement type="wholeTable" dxfId="8"/>
      <tableStyleElement type="headerRow" dxfId="7"/>
      <tableStyleElement type="totalRow" dxfId="6"/>
      <tableStyleElement type="firstColumn" dxfId="5"/>
      <tableStyleElement type="lastColumn" dxfId="4"/>
      <tableStyleElement type="firstRowStripe" dxfId="3"/>
      <tableStyleElement type="secondRowStripe" dxfId="2"/>
      <tableStyleElement type="firstColumnStripe" dxfId="1"/>
      <tableStyleElement type="secondColumnStripe" dxfId="0"/>
    </tableStyle>
  </tableStyles>
  <colors>
    <mruColors>
      <color rgb="FFD9D9D9"/>
      <color rgb="FFE6F7FB"/>
      <color rgb="FFF2F2F2"/>
      <color rgb="FFCCD8DB"/>
      <color rgb="FFEF60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4"/>
          <c:order val="0"/>
          <c:tx>
            <c:strRef>
              <c:f>Tulokset!$F$10</c:f>
              <c:strCache>
                <c:ptCount val="1"/>
                <c:pt idx="0">
                  <c:v>Toteutustaso</c:v>
                </c:pt>
              </c:strCache>
            </c:strRef>
          </c:tx>
          <c:spPr>
            <a:ln w="28575" cap="rnd">
              <a:solidFill>
                <a:schemeClr val="accent5"/>
              </a:solidFill>
              <a:round/>
            </a:ln>
            <a:effectLst/>
          </c:spPr>
          <c:marker>
            <c:symbol val="none"/>
          </c:marker>
          <c:dLbls>
            <c:dLbl>
              <c:idx val="0"/>
              <c:showLegendKey val="0"/>
              <c:showVal val="1"/>
              <c:showCatName val="0"/>
              <c:showSerName val="0"/>
              <c:showPercent val="0"/>
              <c:showBubbleSize val="0"/>
              <c:extLst>
                <c:ext xmlns:c15="http://schemas.microsoft.com/office/drawing/2012/chart" uri="{CE6537A1-D6FC-4f65-9D91-7224C49458BB}">
                  <c15:layout>
                    <c:manualLayout>
                      <c:w val="2.4731331140720656E-2"/>
                      <c:h val="2.3584754030812057E-2"/>
                    </c:manualLayout>
                  </c15:layout>
                </c:ext>
                <c:ext xmlns:c16="http://schemas.microsoft.com/office/drawing/2014/chart" uri="{C3380CC4-5D6E-409C-BE32-E72D297353CC}">
                  <c16:uniqueId val="{00000015-16B4-0E4D-AC0B-D5743C0CDBBB}"/>
                </c:ext>
              </c:extLst>
            </c:dLbl>
            <c:dLbl>
              <c:idx val="1"/>
              <c:showLegendKey val="0"/>
              <c:showVal val="1"/>
              <c:showCatName val="0"/>
              <c:showSerName val="0"/>
              <c:showPercent val="0"/>
              <c:showBubbleSize val="0"/>
              <c:extLst>
                <c:ext xmlns:c15="http://schemas.microsoft.com/office/drawing/2012/chart" uri="{CE6537A1-D6FC-4f65-9D91-7224C49458BB}">
                  <c15:layout>
                    <c:manualLayout>
                      <c:w val="2.4731331140720656E-2"/>
                      <c:h val="2.3584754030812057E-2"/>
                    </c:manualLayout>
                  </c15:layout>
                </c:ext>
                <c:ext xmlns:c16="http://schemas.microsoft.com/office/drawing/2014/chart" uri="{C3380CC4-5D6E-409C-BE32-E72D297353CC}">
                  <c16:uniqueId val="{00000016-16B4-0E4D-AC0B-D5743C0CDBBB}"/>
                </c:ext>
              </c:extLst>
            </c:dLbl>
            <c:dLbl>
              <c:idx val="2"/>
              <c:showLegendKey val="0"/>
              <c:showVal val="1"/>
              <c:showCatName val="0"/>
              <c:showSerName val="0"/>
              <c:showPercent val="0"/>
              <c:showBubbleSize val="0"/>
              <c:extLst>
                <c:ext xmlns:c15="http://schemas.microsoft.com/office/drawing/2012/chart" uri="{CE6537A1-D6FC-4f65-9D91-7224C49458BB}">
                  <c15:layout>
                    <c:manualLayout>
                      <c:w val="2.4731331140720656E-2"/>
                      <c:h val="2.3584754030812057E-2"/>
                    </c:manualLayout>
                  </c15:layout>
                </c:ext>
                <c:ext xmlns:c16="http://schemas.microsoft.com/office/drawing/2014/chart" uri="{C3380CC4-5D6E-409C-BE32-E72D297353CC}">
                  <c16:uniqueId val="{00000017-16B4-0E4D-AC0B-D5743C0CDBBB}"/>
                </c:ext>
              </c:extLst>
            </c:dLbl>
            <c:dLbl>
              <c:idx val="3"/>
              <c:showLegendKey val="0"/>
              <c:showVal val="1"/>
              <c:showCatName val="0"/>
              <c:showSerName val="0"/>
              <c:showPercent val="0"/>
              <c:showBubbleSize val="0"/>
              <c:extLst>
                <c:ext xmlns:c15="http://schemas.microsoft.com/office/drawing/2012/chart" uri="{CE6537A1-D6FC-4f65-9D91-7224C49458BB}">
                  <c15:layout>
                    <c:manualLayout>
                      <c:w val="2.4731331140720656E-2"/>
                      <c:h val="2.3584754030812057E-2"/>
                    </c:manualLayout>
                  </c15:layout>
                </c:ext>
                <c:ext xmlns:c16="http://schemas.microsoft.com/office/drawing/2014/chart" uri="{C3380CC4-5D6E-409C-BE32-E72D297353CC}">
                  <c16:uniqueId val="{00000018-16B4-0E4D-AC0B-D5743C0CDBBB}"/>
                </c:ext>
              </c:extLst>
            </c:dLbl>
            <c:dLbl>
              <c:idx val="4"/>
              <c:showLegendKey val="0"/>
              <c:showVal val="1"/>
              <c:showCatName val="0"/>
              <c:showSerName val="0"/>
              <c:showPercent val="0"/>
              <c:showBubbleSize val="0"/>
              <c:extLst>
                <c:ext xmlns:c15="http://schemas.microsoft.com/office/drawing/2012/chart" uri="{CE6537A1-D6FC-4f65-9D91-7224C49458BB}">
                  <c15:layout>
                    <c:manualLayout>
                      <c:w val="2.4731331140720656E-2"/>
                      <c:h val="2.3584754030812057E-2"/>
                    </c:manualLayout>
                  </c15:layout>
                </c:ext>
                <c:ext xmlns:c16="http://schemas.microsoft.com/office/drawing/2014/chart" uri="{C3380CC4-5D6E-409C-BE32-E72D297353CC}">
                  <c16:uniqueId val="{00000019-16B4-0E4D-AC0B-D5743C0CDBBB}"/>
                </c:ext>
              </c:extLst>
            </c:dLbl>
            <c:dLbl>
              <c:idx val="5"/>
              <c:showLegendKey val="0"/>
              <c:showVal val="1"/>
              <c:showCatName val="0"/>
              <c:showSerName val="0"/>
              <c:showPercent val="0"/>
              <c:showBubbleSize val="0"/>
              <c:extLst>
                <c:ext xmlns:c15="http://schemas.microsoft.com/office/drawing/2012/chart" uri="{CE6537A1-D6FC-4f65-9D91-7224C49458BB}">
                  <c15:layout>
                    <c:manualLayout>
                      <c:w val="2.4731331140720656E-2"/>
                      <c:h val="2.3584754030812057E-2"/>
                    </c:manualLayout>
                  </c15:layout>
                </c:ext>
                <c:ext xmlns:c16="http://schemas.microsoft.com/office/drawing/2014/chart" uri="{C3380CC4-5D6E-409C-BE32-E72D297353CC}">
                  <c16:uniqueId val="{0000001A-16B4-0E4D-AC0B-D5743C0CDBBB}"/>
                </c:ext>
              </c:extLst>
            </c:dLbl>
            <c:dLbl>
              <c:idx val="6"/>
              <c:showLegendKey val="0"/>
              <c:showVal val="1"/>
              <c:showCatName val="0"/>
              <c:showSerName val="0"/>
              <c:showPercent val="0"/>
              <c:showBubbleSize val="0"/>
              <c:extLst>
                <c:ext xmlns:c15="http://schemas.microsoft.com/office/drawing/2012/chart" uri="{CE6537A1-D6FC-4f65-9D91-7224C49458BB}">
                  <c15:layout>
                    <c:manualLayout>
                      <c:w val="2.4731331140720656E-2"/>
                      <c:h val="2.3584754030812057E-2"/>
                    </c:manualLayout>
                  </c15:layout>
                </c:ext>
                <c:ext xmlns:c16="http://schemas.microsoft.com/office/drawing/2014/chart" uri="{C3380CC4-5D6E-409C-BE32-E72D297353CC}">
                  <c16:uniqueId val="{0000001B-16B4-0E4D-AC0B-D5743C0CDBBB}"/>
                </c:ext>
              </c:extLst>
            </c:dLbl>
            <c:dLbl>
              <c:idx val="7"/>
              <c:showLegendKey val="0"/>
              <c:showVal val="1"/>
              <c:showCatName val="0"/>
              <c:showSerName val="0"/>
              <c:showPercent val="0"/>
              <c:showBubbleSize val="0"/>
              <c:extLst>
                <c:ext xmlns:c15="http://schemas.microsoft.com/office/drawing/2012/chart" uri="{CE6537A1-D6FC-4f65-9D91-7224C49458BB}">
                  <c15:layout>
                    <c:manualLayout>
                      <c:w val="2.4731331140720656E-2"/>
                      <c:h val="2.3584754030812057E-2"/>
                    </c:manualLayout>
                  </c15:layout>
                </c:ext>
                <c:ext xmlns:c16="http://schemas.microsoft.com/office/drawing/2014/chart" uri="{C3380CC4-5D6E-409C-BE32-E72D297353CC}">
                  <c16:uniqueId val="{0000001C-16B4-0E4D-AC0B-D5743C0CDBBB}"/>
                </c:ext>
              </c:extLst>
            </c:dLbl>
            <c:dLbl>
              <c:idx val="8"/>
              <c:showLegendKey val="0"/>
              <c:showVal val="1"/>
              <c:showCatName val="0"/>
              <c:showSerName val="0"/>
              <c:showPercent val="0"/>
              <c:showBubbleSize val="0"/>
              <c:extLst>
                <c:ext xmlns:c15="http://schemas.microsoft.com/office/drawing/2012/chart" uri="{CE6537A1-D6FC-4f65-9D91-7224C49458BB}">
                  <c15:layout>
                    <c:manualLayout>
                      <c:w val="2.4731331140720656E-2"/>
                      <c:h val="2.3584754030812057E-2"/>
                    </c:manualLayout>
                  </c15:layout>
                </c:ext>
                <c:ext xmlns:c16="http://schemas.microsoft.com/office/drawing/2014/chart" uri="{C3380CC4-5D6E-409C-BE32-E72D297353CC}">
                  <c16:uniqueId val="{0000001D-16B4-0E4D-AC0B-D5743C0CDBBB}"/>
                </c:ext>
              </c:extLst>
            </c:dLbl>
            <c:dLbl>
              <c:idx val="9"/>
              <c:showLegendKey val="0"/>
              <c:showVal val="1"/>
              <c:showCatName val="0"/>
              <c:showSerName val="0"/>
              <c:showPercent val="0"/>
              <c:showBubbleSize val="0"/>
              <c:extLst>
                <c:ext xmlns:c15="http://schemas.microsoft.com/office/drawing/2012/chart" uri="{CE6537A1-D6FC-4f65-9D91-7224C49458BB}">
                  <c15:layout>
                    <c:manualLayout>
                      <c:w val="2.4731331140720656E-2"/>
                      <c:h val="2.3584754030812057E-2"/>
                    </c:manualLayout>
                  </c15:layout>
                </c:ext>
                <c:ext xmlns:c16="http://schemas.microsoft.com/office/drawing/2014/chart" uri="{C3380CC4-5D6E-409C-BE32-E72D297353CC}">
                  <c16:uniqueId val="{0000001E-16B4-0E4D-AC0B-D5743C0CDBBB}"/>
                </c:ext>
              </c:extLst>
            </c:dLbl>
            <c:dLbl>
              <c:idx val="10"/>
              <c:showLegendKey val="0"/>
              <c:showVal val="1"/>
              <c:showCatName val="0"/>
              <c:showSerName val="0"/>
              <c:showPercent val="0"/>
              <c:showBubbleSize val="0"/>
              <c:extLst>
                <c:ext xmlns:c15="http://schemas.microsoft.com/office/drawing/2012/chart" uri="{CE6537A1-D6FC-4f65-9D91-7224C49458BB}">
                  <c15:layout>
                    <c:manualLayout>
                      <c:w val="2.4731331140720656E-2"/>
                      <c:h val="2.3584754030812057E-2"/>
                    </c:manualLayout>
                  </c15:layout>
                </c:ext>
                <c:ext xmlns:c16="http://schemas.microsoft.com/office/drawing/2014/chart" uri="{C3380CC4-5D6E-409C-BE32-E72D297353CC}">
                  <c16:uniqueId val="{0000001F-16B4-0E4D-AC0B-D5743C0CDBBB}"/>
                </c:ext>
              </c:extLst>
            </c:dLbl>
            <c:dLbl>
              <c:idx val="11"/>
              <c:showLegendKey val="0"/>
              <c:showVal val="1"/>
              <c:showCatName val="0"/>
              <c:showSerName val="0"/>
              <c:showPercent val="0"/>
              <c:showBubbleSize val="0"/>
              <c:extLst>
                <c:ext xmlns:c15="http://schemas.microsoft.com/office/drawing/2012/chart" uri="{CE6537A1-D6FC-4f65-9D91-7224C49458BB}">
                  <c15:layout>
                    <c:manualLayout>
                      <c:w val="2.4731331140720656E-2"/>
                      <c:h val="2.3584754030812057E-2"/>
                    </c:manualLayout>
                  </c15:layout>
                </c:ext>
                <c:ext xmlns:c16="http://schemas.microsoft.com/office/drawing/2014/chart" uri="{C3380CC4-5D6E-409C-BE32-E72D297353CC}">
                  <c16:uniqueId val="{00000020-16B4-0E4D-AC0B-D5743C0CDBBB}"/>
                </c:ext>
              </c:extLst>
            </c:dLbl>
            <c:dLbl>
              <c:idx val="12"/>
              <c:showLegendKey val="0"/>
              <c:showVal val="1"/>
              <c:showCatName val="0"/>
              <c:showSerName val="0"/>
              <c:showPercent val="0"/>
              <c:showBubbleSize val="0"/>
              <c:extLst>
                <c:ext xmlns:c15="http://schemas.microsoft.com/office/drawing/2012/chart" uri="{CE6537A1-D6FC-4f65-9D91-7224C49458BB}">
                  <c15:layout>
                    <c:manualLayout>
                      <c:w val="2.4731331140720656E-2"/>
                      <c:h val="2.3584754030812057E-2"/>
                    </c:manualLayout>
                  </c15:layout>
                </c:ext>
                <c:ext xmlns:c16="http://schemas.microsoft.com/office/drawing/2014/chart" uri="{C3380CC4-5D6E-409C-BE32-E72D297353CC}">
                  <c16:uniqueId val="{00000021-16B4-0E4D-AC0B-D5743C0CDBBB}"/>
                </c:ext>
              </c:extLst>
            </c:dLbl>
            <c:dLbl>
              <c:idx val="13"/>
              <c:showLegendKey val="0"/>
              <c:showVal val="1"/>
              <c:showCatName val="0"/>
              <c:showSerName val="0"/>
              <c:showPercent val="0"/>
              <c:showBubbleSize val="0"/>
              <c:extLst>
                <c:ext xmlns:c15="http://schemas.microsoft.com/office/drawing/2012/chart" uri="{CE6537A1-D6FC-4f65-9D91-7224C49458BB}">
                  <c15:layout>
                    <c:manualLayout>
                      <c:w val="2.4731331140720656E-2"/>
                      <c:h val="2.3584754030812057E-2"/>
                    </c:manualLayout>
                  </c15:layout>
                </c:ext>
                <c:ext xmlns:c16="http://schemas.microsoft.com/office/drawing/2014/chart" uri="{C3380CC4-5D6E-409C-BE32-E72D297353CC}">
                  <c16:uniqueId val="{00000022-16B4-0E4D-AC0B-D5743C0CDBBB}"/>
                </c:ext>
              </c:extLst>
            </c:dLbl>
            <c:dLbl>
              <c:idx val="14"/>
              <c:showLegendKey val="0"/>
              <c:showVal val="1"/>
              <c:showCatName val="0"/>
              <c:showSerName val="0"/>
              <c:showPercent val="0"/>
              <c:showBubbleSize val="0"/>
              <c:extLst>
                <c:ext xmlns:c15="http://schemas.microsoft.com/office/drawing/2012/chart" uri="{CE6537A1-D6FC-4f65-9D91-7224C49458BB}">
                  <c15:layout>
                    <c:manualLayout>
                      <c:w val="2.4731331140720656E-2"/>
                      <c:h val="2.3584754030812057E-2"/>
                    </c:manualLayout>
                  </c15:layout>
                </c:ext>
                <c:ext xmlns:c16="http://schemas.microsoft.com/office/drawing/2014/chart" uri="{C3380CC4-5D6E-409C-BE32-E72D297353CC}">
                  <c16:uniqueId val="{00000023-16B4-0E4D-AC0B-D5743C0CDBBB}"/>
                </c:ext>
              </c:extLst>
            </c:dLbl>
            <c:spPr>
              <a:noFill/>
              <a:ln>
                <a:noFill/>
              </a:ln>
              <a:effectLst/>
            </c:spPr>
            <c:txPr>
              <a:bodyPr rot="0" spcFirstLastPara="1" vertOverflow="overflow" horzOverflow="overflow"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(Tulokset!$C$12:$C$18,Tulokset!$C$20:$C$24,Tulokset!$C$26:$C$28)</c:f>
              <c:strCache>
                <c:ptCount val="15"/>
                <c:pt idx="0">
                  <c:v>Henkilöstö ja osaaminen</c:v>
                </c:pt>
                <c:pt idx="1">
                  <c:v>Asiakassuhteen hoito ja luottamuksellisten tietojen käsittely</c:v>
                </c:pt>
                <c:pt idx="2">
                  <c:v>Tietosuoja</c:v>
                </c:pt>
                <c:pt idx="3">
                  <c:v>Käyttövaltuushallinta</c:v>
                </c:pt>
                <c:pt idx="4">
                  <c:v>Salasanojen ja tunnistautumismenetelmien hallinta</c:v>
                </c:pt>
                <c:pt idx="5">
                  <c:v>Toimitilaturvallisuus</c:v>
                </c:pt>
                <c:pt idx="6">
                  <c:v>Poikkeamanhallinta ja häiriöiden havaitseminen</c:v>
                </c:pt>
                <c:pt idx="7">
                  <c:v>IT-infrastruktuurin ja järjestelmien hallinta</c:v>
                </c:pt>
                <c:pt idx="8">
                  <c:v>Palvelimet</c:v>
                </c:pt>
                <c:pt idx="9">
                  <c:v>Tietoverkot</c:v>
                </c:pt>
                <c:pt idx="10">
                  <c:v>Päätelaitteet</c:v>
                </c:pt>
                <c:pt idx="11">
                  <c:v>Siirrettävät tietovälineet</c:v>
                </c:pt>
                <c:pt idx="12">
                  <c:v>Sähköposti</c:v>
                </c:pt>
                <c:pt idx="13">
                  <c:v>Pilvipalveluiden käyttö</c:v>
                </c:pt>
                <c:pt idx="14">
                  <c:v>ICT-palveluntarjoajien hallinta</c:v>
                </c:pt>
              </c:strCache>
            </c:strRef>
          </c:cat>
          <c:val>
            <c:numRef>
              <c:f>(Tulokset!$F$12:$F$18,Tulokset!$F$20:$F$24,Tulokset!$F$26:$F$28)</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4-16B4-0E4D-AC0B-D5743C0CDBBB}"/>
            </c:ext>
          </c:extLst>
        </c:ser>
        <c:ser>
          <c:idx val="5"/>
          <c:order val="1"/>
          <c:tx>
            <c:strRef>
              <c:f>Tulokset!$H$10</c:f>
              <c:strCache>
                <c:ptCount val="1"/>
                <c:pt idx="0">
                  <c:v>Yrityksen asettama tavoitetaso</c:v>
                </c:pt>
              </c:strCache>
            </c:strRef>
          </c:tx>
          <c:spPr>
            <a:ln w="28575" cap="rnd">
              <a:solidFill>
                <a:schemeClr val="accent6"/>
              </a:solidFill>
              <a:round/>
            </a:ln>
            <a:effectLst/>
          </c:spPr>
          <c:marker>
            <c:symbol val="none"/>
          </c:marker>
          <c:cat>
            <c:strRef>
              <c:f>(Tulokset!$C$12:$C$18,Tulokset!$C$20:$C$24,Tulokset!$C$26:$C$28)</c:f>
              <c:strCache>
                <c:ptCount val="15"/>
                <c:pt idx="0">
                  <c:v>Henkilöstö ja osaaminen</c:v>
                </c:pt>
                <c:pt idx="1">
                  <c:v>Asiakassuhteen hoito ja luottamuksellisten tietojen käsittely</c:v>
                </c:pt>
                <c:pt idx="2">
                  <c:v>Tietosuoja</c:v>
                </c:pt>
                <c:pt idx="3">
                  <c:v>Käyttövaltuushallinta</c:v>
                </c:pt>
                <c:pt idx="4">
                  <c:v>Salasanojen ja tunnistautumismenetelmien hallinta</c:v>
                </c:pt>
                <c:pt idx="5">
                  <c:v>Toimitilaturvallisuus</c:v>
                </c:pt>
                <c:pt idx="6">
                  <c:v>Poikkeamanhallinta ja häiriöiden havaitseminen</c:v>
                </c:pt>
                <c:pt idx="7">
                  <c:v>IT-infrastruktuurin ja järjestelmien hallinta</c:v>
                </c:pt>
                <c:pt idx="8">
                  <c:v>Palvelimet</c:v>
                </c:pt>
                <c:pt idx="9">
                  <c:v>Tietoverkot</c:v>
                </c:pt>
                <c:pt idx="10">
                  <c:v>Päätelaitteet</c:v>
                </c:pt>
                <c:pt idx="11">
                  <c:v>Siirrettävät tietovälineet</c:v>
                </c:pt>
                <c:pt idx="12">
                  <c:v>Sähköposti</c:v>
                </c:pt>
                <c:pt idx="13">
                  <c:v>Pilvipalveluiden käyttö</c:v>
                </c:pt>
                <c:pt idx="14">
                  <c:v>ICT-palveluntarjoajien hallinta</c:v>
                </c:pt>
              </c:strCache>
            </c:strRef>
          </c:cat>
          <c:val>
            <c:numRef>
              <c:f>(Tulokset!$H$12:$H$18,Tulokset!$H$20:$H$24,Tulokset!$H$26:$H$28)</c:f>
              <c:numCache>
                <c:formatCode>0%</c:formatCode>
                <c:ptCount val="15"/>
              </c:numCache>
            </c:numRef>
          </c:val>
          <c:extLst>
            <c:ext xmlns:c16="http://schemas.microsoft.com/office/drawing/2014/chart" uri="{C3380CC4-5D6E-409C-BE32-E72D297353CC}">
              <c16:uniqueId val="{00000005-16B4-0E4D-AC0B-D5743C0CDBBB}"/>
            </c:ext>
          </c:extLst>
        </c:ser>
        <c:ser>
          <c:idx val="0"/>
          <c:order val="2"/>
          <c:tx>
            <c:strRef>
              <c:f>Tulokset!$I$10</c:f>
              <c:strCache>
                <c:ptCount val="1"/>
                <c:pt idx="0">
                  <c:v>Mahdollinen edellinen
toteutustaso</c:v>
                </c:pt>
              </c:strCache>
            </c:strRef>
          </c:tx>
          <c:spPr>
            <a:ln w="28575" cap="rnd">
              <a:solidFill>
                <a:schemeClr val="accent1"/>
              </a:solidFill>
              <a:round/>
            </a:ln>
            <a:effectLst/>
          </c:spPr>
          <c:marker>
            <c:symbol val="none"/>
          </c:marker>
          <c:cat>
            <c:strRef>
              <c:f>(Tulokset!$C$12:$C$18,Tulokset!$C$20:$C$24,Tulokset!$C$26:$C$28)</c:f>
              <c:strCache>
                <c:ptCount val="15"/>
                <c:pt idx="0">
                  <c:v>Henkilöstö ja osaaminen</c:v>
                </c:pt>
                <c:pt idx="1">
                  <c:v>Asiakassuhteen hoito ja luottamuksellisten tietojen käsittely</c:v>
                </c:pt>
                <c:pt idx="2">
                  <c:v>Tietosuoja</c:v>
                </c:pt>
                <c:pt idx="3">
                  <c:v>Käyttövaltuushallinta</c:v>
                </c:pt>
                <c:pt idx="4">
                  <c:v>Salasanojen ja tunnistautumismenetelmien hallinta</c:v>
                </c:pt>
                <c:pt idx="5">
                  <c:v>Toimitilaturvallisuus</c:v>
                </c:pt>
                <c:pt idx="6">
                  <c:v>Poikkeamanhallinta ja häiriöiden havaitseminen</c:v>
                </c:pt>
                <c:pt idx="7">
                  <c:v>IT-infrastruktuurin ja järjestelmien hallinta</c:v>
                </c:pt>
                <c:pt idx="8">
                  <c:v>Palvelimet</c:v>
                </c:pt>
                <c:pt idx="9">
                  <c:v>Tietoverkot</c:v>
                </c:pt>
                <c:pt idx="10">
                  <c:v>Päätelaitteet</c:v>
                </c:pt>
                <c:pt idx="11">
                  <c:v>Siirrettävät tietovälineet</c:v>
                </c:pt>
                <c:pt idx="12">
                  <c:v>Sähköposti</c:v>
                </c:pt>
                <c:pt idx="13">
                  <c:v>Pilvipalveluiden käyttö</c:v>
                </c:pt>
                <c:pt idx="14">
                  <c:v>ICT-palveluntarjoajien hallinta</c:v>
                </c:pt>
              </c:strCache>
            </c:strRef>
          </c:cat>
          <c:val>
            <c:numRef>
              <c:f>(Tulokset!$I$12:$I$18,Tulokset!$I$20:$I$24,Tulokset!$I$26:$I$28)</c:f>
              <c:numCache>
                <c:formatCode>0%</c:formatCode>
                <c:ptCount val="15"/>
              </c:numCache>
            </c:numRef>
          </c:val>
          <c:extLst>
            <c:ext xmlns:c16="http://schemas.microsoft.com/office/drawing/2014/chart" uri="{C3380CC4-5D6E-409C-BE32-E72D297353CC}">
              <c16:uniqueId val="{00000006-16B4-0E4D-AC0B-D5743C0CDBBB}"/>
            </c:ext>
          </c:extLst>
        </c:ser>
        <c:dLbls>
          <c:showLegendKey val="0"/>
          <c:showVal val="0"/>
          <c:showCatName val="0"/>
          <c:showSerName val="0"/>
          <c:showPercent val="0"/>
          <c:showBubbleSize val="0"/>
        </c:dLbls>
        <c:axId val="1556049231"/>
        <c:axId val="431549727"/>
      </c:radarChart>
      <c:catAx>
        <c:axId val="1556049231"/>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0"/>
          <a:lstStyle/>
          <a:p>
            <a:pPr>
              <a:defRPr sz="1100" b="1" i="0" u="none" strike="noStrike" kern="1200" baseline="0">
                <a:solidFill>
                  <a:schemeClr val="tx2"/>
                </a:solidFill>
                <a:latin typeface="+mn-lt"/>
                <a:ea typeface="+mn-ea"/>
                <a:cs typeface="+mn-cs"/>
              </a:defRPr>
            </a:pPr>
            <a:endParaRPr lang="en-US"/>
          </a:p>
        </c:txPr>
        <c:crossAx val="431549727"/>
        <c:crosses val="autoZero"/>
        <c:auto val="1"/>
        <c:lblAlgn val="ctr"/>
        <c:lblOffset val="100"/>
        <c:noMultiLvlLbl val="0"/>
      </c:catAx>
      <c:valAx>
        <c:axId val="4315497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56049231"/>
        <c:crosses val="autoZero"/>
        <c:crossBetween val="between"/>
      </c:valAx>
      <c:spPr>
        <a:noFill/>
        <a:ln>
          <a:noFill/>
        </a:ln>
        <a:effectLst/>
      </c:spPr>
    </c:plotArea>
    <c:legend>
      <c:legendPos val="tr"/>
      <c:legendEntry>
        <c:idx val="0"/>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Entry>
      <c:legendEntry>
        <c:idx val="2"/>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8567616601469813"/>
          <c:y val="0.13784978548118632"/>
          <c:w val="0.14323844048268169"/>
          <c:h val="0.15946619694853387"/>
        </c:manualLayout>
      </c:layout>
      <c:overlay val="0"/>
      <c:spPr>
        <a:noFill/>
        <a:ln>
          <a:solidFill>
            <a:schemeClr val="bg2"/>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1174756</xdr:colOff>
      <xdr:row>0</xdr:row>
      <xdr:rowOff>179916</xdr:rowOff>
    </xdr:from>
    <xdr:to>
      <xdr:col>6</xdr:col>
      <xdr:colOff>2423587</xdr:colOff>
      <xdr:row>2</xdr:row>
      <xdr:rowOff>61743</xdr:rowOff>
    </xdr:to>
    <xdr:pic>
      <xdr:nvPicPr>
        <xdr:cNvPr id="2" name="Kuva 1">
          <a:extLst>
            <a:ext uri="{FF2B5EF4-FFF2-40B4-BE49-F238E27FC236}">
              <a16:creationId xmlns:a16="http://schemas.microsoft.com/office/drawing/2014/main" id="{5BF405E3-92B0-31A6-7687-7456004A04D7}"/>
            </a:ext>
          </a:extLst>
        </xdr:cNvPr>
        <xdr:cNvPicPr>
          <a:picLocks noChangeAspect="1"/>
        </xdr:cNvPicPr>
      </xdr:nvPicPr>
      <xdr:blipFill>
        <a:blip xmlns:r="http://schemas.openxmlformats.org/officeDocument/2006/relationships" r:embed="rId1"/>
        <a:stretch>
          <a:fillRect/>
        </a:stretch>
      </xdr:blipFill>
      <xdr:spPr>
        <a:xfrm>
          <a:off x="8360839" y="179916"/>
          <a:ext cx="1248831" cy="580327"/>
        </a:xfrm>
        <a:prstGeom prst="rect">
          <a:avLst/>
        </a:prstGeom>
      </xdr:spPr>
    </xdr:pic>
    <xdr:clientData/>
  </xdr:twoCellAnchor>
  <xdr:twoCellAnchor editAs="oneCell">
    <xdr:from>
      <xdr:col>6</xdr:col>
      <xdr:colOff>63497</xdr:colOff>
      <xdr:row>1</xdr:row>
      <xdr:rowOff>21169</xdr:rowOff>
    </xdr:from>
    <xdr:to>
      <xdr:col>6</xdr:col>
      <xdr:colOff>1164165</xdr:colOff>
      <xdr:row>2</xdr:row>
      <xdr:rowOff>104360</xdr:rowOff>
    </xdr:to>
    <xdr:pic>
      <xdr:nvPicPr>
        <xdr:cNvPr id="3" name="Kuva 2">
          <a:extLst>
            <a:ext uri="{FF2B5EF4-FFF2-40B4-BE49-F238E27FC236}">
              <a16:creationId xmlns:a16="http://schemas.microsoft.com/office/drawing/2014/main" id="{72C7CC50-8FEF-3B76-5BFE-0780E56D8AAD}"/>
            </a:ext>
          </a:extLst>
        </xdr:cNvPr>
        <xdr:cNvPicPr>
          <a:picLocks noChangeAspect="1"/>
        </xdr:cNvPicPr>
      </xdr:nvPicPr>
      <xdr:blipFill>
        <a:blip xmlns:r="http://schemas.openxmlformats.org/officeDocument/2006/relationships" r:embed="rId2"/>
        <a:stretch>
          <a:fillRect/>
        </a:stretch>
      </xdr:blipFill>
      <xdr:spPr>
        <a:xfrm>
          <a:off x="7249580" y="201086"/>
          <a:ext cx="1100668" cy="6017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74084</xdr:colOff>
      <xdr:row>35</xdr:row>
      <xdr:rowOff>42335</xdr:rowOff>
    </xdr:from>
    <xdr:to>
      <xdr:col>12</xdr:col>
      <xdr:colOff>201510</xdr:colOff>
      <xdr:row>91</xdr:row>
      <xdr:rowOff>127000</xdr:rowOff>
    </xdr:to>
    <xdr:graphicFrame macro="">
      <xdr:nvGraphicFramePr>
        <xdr:cNvPr id="2" name="Chart 1">
          <a:extLst>
            <a:ext uri="{FF2B5EF4-FFF2-40B4-BE49-F238E27FC236}">
              <a16:creationId xmlns:a16="http://schemas.microsoft.com/office/drawing/2014/main" id="{12853F8F-9EFF-3B7B-E7CA-C3D73604BC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Taloushallintoliitto 2022">
      <a:dk1>
        <a:srgbClr val="000000"/>
      </a:dk1>
      <a:lt1>
        <a:sysClr val="window" lastClr="FFFFFF"/>
      </a:lt1>
      <a:dk2>
        <a:srgbClr val="361E7D"/>
      </a:dk2>
      <a:lt2>
        <a:srgbClr val="F5F2FA"/>
      </a:lt2>
      <a:accent1>
        <a:srgbClr val="361E7D"/>
      </a:accent1>
      <a:accent2>
        <a:srgbClr val="FF5C82"/>
      </a:accent2>
      <a:accent3>
        <a:srgbClr val="FAB319"/>
      </a:accent3>
      <a:accent4>
        <a:srgbClr val="26D1CE"/>
      </a:accent4>
      <a:accent5>
        <a:srgbClr val="9C25BA"/>
      </a:accent5>
      <a:accent6>
        <a:srgbClr val="BADE37"/>
      </a:accent6>
      <a:hlink>
        <a:srgbClr val="361E7D"/>
      </a:hlink>
      <a:folHlink>
        <a:srgbClr val="361E7D"/>
      </a:folHlink>
    </a:clrScheme>
    <a:fontScheme name="Kuntaliitto (exce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no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44CC-28B1-A240-AF4A-E0B58C342D08}">
  <sheetPr codeName="Taul1"/>
  <dimension ref="A2:P446"/>
  <sheetViews>
    <sheetView tabSelected="1" zoomScale="120" zoomScaleNormal="120" workbookViewId="0">
      <pane xSplit="6" topLeftCell="G1" activePane="topRight" state="frozen"/>
      <selection pane="topRight" activeCell="E5" sqref="E5:G5"/>
    </sheetView>
  </sheetViews>
  <sheetFormatPr baseColWidth="10" defaultColWidth="9.19921875" defaultRowHeight="14" x14ac:dyDescent="0.15"/>
  <cols>
    <col min="1" max="1" width="3" style="2" customWidth="1"/>
    <col min="2" max="2" width="8" style="23" customWidth="1"/>
    <col min="3" max="3" width="81" style="11" customWidth="1"/>
    <col min="4" max="4" width="3.19921875" style="11" customWidth="1"/>
    <col min="5" max="5" width="15.19921875" style="10" customWidth="1"/>
    <col min="6" max="6" width="2.796875" style="8" customWidth="1"/>
    <col min="7" max="7" width="81" style="8" customWidth="1"/>
    <col min="8" max="8" width="2" style="8" customWidth="1"/>
    <col min="9" max="9" width="27" style="8" customWidth="1"/>
    <col min="10" max="10" width="2.19921875" style="8" customWidth="1"/>
    <col min="11" max="11" width="81" style="8" customWidth="1"/>
    <col min="12" max="12" width="72.3984375" style="8" customWidth="1"/>
    <col min="13" max="13" width="44" style="8" customWidth="1"/>
    <col min="14" max="14" width="19.796875" style="8" customWidth="1"/>
    <col min="15" max="16384" width="9.19921875" style="2"/>
  </cols>
  <sheetData>
    <row r="2" spans="2:12" ht="41" customHeight="1" x14ac:dyDescent="0.3">
      <c r="B2" s="167"/>
      <c r="C2" s="168" t="s">
        <v>0</v>
      </c>
      <c r="D2" s="87"/>
      <c r="E2" s="88"/>
      <c r="F2" s="89"/>
      <c r="G2" s="89"/>
      <c r="H2" s="89"/>
      <c r="I2" s="229"/>
      <c r="J2" s="89"/>
      <c r="K2" s="89"/>
      <c r="L2" s="90"/>
    </row>
    <row r="3" spans="2:12" ht="30" x14ac:dyDescent="0.15">
      <c r="B3" s="91"/>
      <c r="C3" s="92" t="s">
        <v>1</v>
      </c>
      <c r="D3" s="93"/>
      <c r="E3" s="61"/>
      <c r="F3" s="66"/>
      <c r="G3" s="231" t="s">
        <v>491</v>
      </c>
      <c r="H3" s="66"/>
      <c r="I3" s="230" t="s">
        <v>522</v>
      </c>
      <c r="J3" s="66"/>
      <c r="K3" s="66"/>
      <c r="L3" s="94"/>
    </row>
    <row r="4" spans="2:12" x14ac:dyDescent="0.15">
      <c r="B4" s="91"/>
      <c r="C4" s="65"/>
      <c r="D4" s="65"/>
      <c r="E4" s="61"/>
      <c r="F4" s="66"/>
      <c r="G4" s="66"/>
      <c r="H4" s="66"/>
      <c r="I4" s="66"/>
      <c r="J4" s="95"/>
      <c r="K4" s="66"/>
      <c r="L4" s="94"/>
    </row>
    <row r="5" spans="2:12" ht="15" x14ac:dyDescent="0.15">
      <c r="B5" s="91"/>
      <c r="C5" s="96" t="s">
        <v>2</v>
      </c>
      <c r="D5" s="65"/>
      <c r="E5" s="232"/>
      <c r="F5" s="233"/>
      <c r="G5" s="234"/>
      <c r="H5" s="66"/>
      <c r="I5" s="66"/>
      <c r="J5" s="95"/>
      <c r="K5" s="66"/>
      <c r="L5" s="94"/>
    </row>
    <row r="6" spans="2:12" ht="8" customHeight="1" x14ac:dyDescent="0.15">
      <c r="B6" s="91"/>
      <c r="C6" s="96"/>
      <c r="D6" s="65"/>
      <c r="E6" s="169"/>
      <c r="F6" s="169"/>
      <c r="G6" s="169"/>
      <c r="H6" s="66"/>
      <c r="I6" s="66"/>
      <c r="J6" s="95"/>
      <c r="K6" s="66"/>
      <c r="L6" s="94"/>
    </row>
    <row r="7" spans="2:12" ht="15" x14ac:dyDescent="0.15">
      <c r="B7" s="91"/>
      <c r="C7" s="96" t="s">
        <v>3</v>
      </c>
      <c r="D7" s="65"/>
      <c r="E7" s="232"/>
      <c r="F7" s="233"/>
      <c r="G7" s="234"/>
      <c r="H7" s="66"/>
      <c r="I7" s="66"/>
      <c r="J7" s="95"/>
      <c r="K7" s="66"/>
      <c r="L7" s="94"/>
    </row>
    <row r="8" spans="2:12" ht="7" customHeight="1" x14ac:dyDescent="0.15">
      <c r="B8" s="91"/>
      <c r="C8" s="96"/>
      <c r="D8" s="65"/>
      <c r="E8" s="169"/>
      <c r="F8" s="169"/>
      <c r="G8" s="169"/>
      <c r="H8" s="66"/>
      <c r="I8" s="66"/>
      <c r="J8" s="66"/>
      <c r="K8" s="66"/>
      <c r="L8" s="94"/>
    </row>
    <row r="9" spans="2:12" ht="15" x14ac:dyDescent="0.15">
      <c r="B9" s="91"/>
      <c r="C9" s="96" t="s">
        <v>4</v>
      </c>
      <c r="D9" s="65"/>
      <c r="E9" s="232"/>
      <c r="F9" s="233"/>
      <c r="G9" s="234"/>
      <c r="H9" s="66"/>
      <c r="I9" s="66"/>
      <c r="J9" s="66"/>
      <c r="K9" s="66"/>
      <c r="L9" s="94"/>
    </row>
    <row r="10" spans="2:12" ht="8" customHeight="1" x14ac:dyDescent="0.15">
      <c r="B10" s="91"/>
      <c r="C10" s="96"/>
      <c r="D10" s="65"/>
      <c r="E10" s="169"/>
      <c r="F10" s="169"/>
      <c r="G10" s="169"/>
      <c r="H10" s="66"/>
      <c r="I10" s="66"/>
      <c r="J10" s="66"/>
      <c r="K10" s="66"/>
      <c r="L10" s="94"/>
    </row>
    <row r="11" spans="2:12" ht="15" x14ac:dyDescent="0.15">
      <c r="B11" s="91"/>
      <c r="C11" s="96" t="s">
        <v>5</v>
      </c>
      <c r="D11" s="65"/>
      <c r="E11" s="235"/>
      <c r="F11" s="236"/>
      <c r="G11" s="237"/>
      <c r="H11" s="66"/>
      <c r="I11" s="66"/>
      <c r="J11" s="66"/>
      <c r="K11" s="66"/>
      <c r="L11" s="94"/>
    </row>
    <row r="12" spans="2:12" x14ac:dyDescent="0.15">
      <c r="B12" s="97"/>
      <c r="C12" s="98"/>
      <c r="D12" s="98"/>
      <c r="E12" s="99"/>
      <c r="F12" s="100"/>
      <c r="G12" s="100"/>
      <c r="H12" s="100"/>
      <c r="I12" s="100"/>
      <c r="J12" s="100"/>
      <c r="K12" s="100"/>
      <c r="L12" s="101"/>
    </row>
    <row r="14" spans="2:12" x14ac:dyDescent="0.15">
      <c r="B14" s="86"/>
      <c r="C14" s="87"/>
      <c r="D14" s="87"/>
      <c r="E14" s="88"/>
      <c r="F14" s="89"/>
      <c r="G14" s="89"/>
      <c r="H14" s="89"/>
      <c r="I14" s="89"/>
      <c r="J14" s="89"/>
      <c r="K14" s="89"/>
      <c r="L14" s="90"/>
    </row>
    <row r="15" spans="2:12" ht="29" customHeight="1" x14ac:dyDescent="0.2">
      <c r="B15" s="91"/>
      <c r="C15" s="106" t="s">
        <v>6</v>
      </c>
      <c r="D15" s="65"/>
      <c r="E15" s="61"/>
      <c r="F15" s="66"/>
      <c r="G15" s="66"/>
      <c r="H15" s="66"/>
      <c r="I15" s="66"/>
      <c r="J15" s="66"/>
      <c r="K15" s="66"/>
      <c r="L15" s="94"/>
    </row>
    <row r="16" spans="2:12" x14ac:dyDescent="0.15">
      <c r="B16" s="91"/>
      <c r="C16" s="65"/>
      <c r="D16" s="65"/>
      <c r="E16" s="61"/>
      <c r="F16" s="66"/>
      <c r="G16" s="103"/>
      <c r="H16" s="66"/>
      <c r="I16" s="66"/>
      <c r="J16" s="66"/>
      <c r="K16" s="66"/>
      <c r="L16" s="94"/>
    </row>
    <row r="17" spans="2:12" ht="18" x14ac:dyDescent="0.2">
      <c r="B17" s="91"/>
      <c r="C17" s="102" t="s">
        <v>7</v>
      </c>
      <c r="D17" s="65"/>
      <c r="E17" s="105" t="s">
        <v>8</v>
      </c>
      <c r="F17" s="66"/>
      <c r="G17" s="103"/>
      <c r="H17" s="66"/>
      <c r="I17" s="66"/>
      <c r="J17" s="66"/>
      <c r="K17" s="66"/>
      <c r="L17" s="94"/>
    </row>
    <row r="18" spans="2:12" x14ac:dyDescent="0.15">
      <c r="B18" s="164"/>
      <c r="C18" s="111" t="s">
        <v>9</v>
      </c>
      <c r="D18" s="65"/>
      <c r="E18" s="85" t="str">
        <f>IF(N44=0, "Ei aloitettu", IF(N44=N42, "Valmis", "Kesken"))</f>
        <v>Ei aloitettu</v>
      </c>
      <c r="F18" s="66"/>
      <c r="G18" s="104"/>
      <c r="H18" s="66"/>
      <c r="I18" s="66"/>
      <c r="J18" s="66"/>
      <c r="K18" s="66"/>
      <c r="L18" s="94"/>
    </row>
    <row r="19" spans="2:12" x14ac:dyDescent="0.15">
      <c r="B19" s="164"/>
      <c r="C19" s="111" t="s">
        <v>10</v>
      </c>
      <c r="D19" s="65"/>
      <c r="E19" s="85" t="str">
        <f>IF(N81=0, "Ei aloitettu", IF(N81=N79, "Valmis", "Kesken"))</f>
        <v>Ei aloitettu</v>
      </c>
      <c r="F19" s="66"/>
      <c r="G19" s="66"/>
      <c r="H19" s="66"/>
      <c r="I19" s="66"/>
      <c r="J19" s="66"/>
      <c r="K19" s="66"/>
      <c r="L19" s="94"/>
    </row>
    <row r="20" spans="2:12" x14ac:dyDescent="0.15">
      <c r="B20" s="164"/>
      <c r="C20" s="111" t="s">
        <v>11</v>
      </c>
      <c r="D20" s="65"/>
      <c r="E20" s="113" t="str">
        <f>IF(N100=0, "Ei aloitettu", IF(N100=N98, "Valmis", "Kesken"))</f>
        <v>Ei aloitettu</v>
      </c>
      <c r="F20" s="66"/>
      <c r="G20" s="66"/>
      <c r="H20" s="66"/>
      <c r="I20" s="66"/>
      <c r="J20" s="66"/>
      <c r="K20" s="66"/>
      <c r="L20" s="94"/>
    </row>
    <row r="21" spans="2:12" x14ac:dyDescent="0.15">
      <c r="B21" s="164"/>
      <c r="C21" s="111" t="s">
        <v>12</v>
      </c>
      <c r="D21" s="65"/>
      <c r="E21" s="113" t="str">
        <f>IF(N124=0, "Ei aloitettu", IF(N124=N122, "Valmis", "Kesken"))</f>
        <v>Ei aloitettu</v>
      </c>
      <c r="F21" s="66"/>
      <c r="G21" s="66"/>
      <c r="H21" s="66"/>
      <c r="I21" s="66"/>
      <c r="J21" s="66"/>
      <c r="K21" s="66"/>
      <c r="L21" s="94"/>
    </row>
    <row r="22" spans="2:12" x14ac:dyDescent="0.15">
      <c r="B22" s="164"/>
      <c r="C22" s="111" t="s">
        <v>13</v>
      </c>
      <c r="D22" s="65"/>
      <c r="E22" s="113" t="str">
        <f>IF(N142=0, "Ei aloitettu", IF(N142=N140, "Valmis", "Kesken"))</f>
        <v>Ei aloitettu</v>
      </c>
      <c r="F22" s="66"/>
      <c r="G22" s="66"/>
      <c r="H22" s="66"/>
      <c r="I22" s="66"/>
      <c r="J22" s="66"/>
      <c r="K22" s="66"/>
      <c r="L22" s="94"/>
    </row>
    <row r="23" spans="2:12" x14ac:dyDescent="0.15">
      <c r="B23" s="164"/>
      <c r="C23" s="111" t="s">
        <v>14</v>
      </c>
      <c r="D23" s="65"/>
      <c r="E23" s="113" t="str">
        <f>IF(N162=0, "Ei aloitettu", IF(N162=N160, "Valmis", "Kesken"))</f>
        <v>Ei aloitettu</v>
      </c>
      <c r="F23" s="66"/>
      <c r="G23" s="66"/>
      <c r="H23" s="66"/>
      <c r="I23" s="66"/>
      <c r="J23" s="66"/>
      <c r="K23" s="66"/>
      <c r="L23" s="94"/>
    </row>
    <row r="24" spans="2:12" x14ac:dyDescent="0.15">
      <c r="B24" s="164"/>
      <c r="C24" s="111" t="s">
        <v>15</v>
      </c>
      <c r="D24" s="65"/>
      <c r="E24" s="113" t="str">
        <f>IF(N182=0, "Ei aloitettu", IF(N182=N180, "Valmis", "Kesken"))</f>
        <v>Ei aloitettu</v>
      </c>
      <c r="F24" s="66"/>
      <c r="G24" s="66"/>
      <c r="H24" s="66"/>
      <c r="I24" s="66"/>
      <c r="J24" s="66"/>
      <c r="K24" s="66"/>
      <c r="L24" s="94"/>
    </row>
    <row r="25" spans="2:12" x14ac:dyDescent="0.15">
      <c r="B25" s="164"/>
      <c r="C25" s="111" t="s">
        <v>16</v>
      </c>
      <c r="D25" s="65"/>
      <c r="E25" s="113" t="str">
        <f>IF(N210=0, "Ei aloitettu", IF(N210=N208, "Valmis", "Kesken"))</f>
        <v>Ei aloitettu</v>
      </c>
      <c r="F25" s="66"/>
      <c r="G25" s="112"/>
      <c r="H25" s="66"/>
      <c r="I25" s="66"/>
      <c r="J25" s="66"/>
      <c r="K25" s="66"/>
      <c r="L25" s="94"/>
    </row>
    <row r="26" spans="2:12" ht="18" x14ac:dyDescent="0.2">
      <c r="B26" s="164"/>
      <c r="C26" s="102" t="s">
        <v>17</v>
      </c>
      <c r="D26" s="65"/>
      <c r="E26" s="114"/>
      <c r="F26" s="66"/>
      <c r="G26" s="66"/>
      <c r="H26" s="66"/>
      <c r="I26" s="66"/>
      <c r="J26" s="66"/>
      <c r="K26" s="66"/>
      <c r="L26" s="94"/>
    </row>
    <row r="27" spans="2:12" x14ac:dyDescent="0.15">
      <c r="B27" s="164"/>
      <c r="C27" s="111" t="s">
        <v>18</v>
      </c>
      <c r="D27" s="65"/>
      <c r="E27" s="113" t="str">
        <f>IF(N231=0, "Ei aloitettu", IF(N231=N229, "Valmis", "Kesken"))</f>
        <v>Ei aloitettu</v>
      </c>
      <c r="F27" s="66"/>
      <c r="G27" s="66"/>
      <c r="H27" s="66"/>
      <c r="I27" s="66"/>
      <c r="J27" s="66"/>
      <c r="K27" s="66"/>
      <c r="L27" s="94"/>
    </row>
    <row r="28" spans="2:12" x14ac:dyDescent="0.15">
      <c r="B28" s="164"/>
      <c r="C28" s="111" t="s">
        <v>19</v>
      </c>
      <c r="D28" s="65"/>
      <c r="E28" s="113" t="str">
        <f>IF(N251=0, "Ei aloitettu", IF(N251=N249, "Valmis", "Kesken"))</f>
        <v>Ei aloitettu</v>
      </c>
      <c r="F28" s="66"/>
      <c r="G28" s="66"/>
      <c r="H28" s="66"/>
      <c r="I28" s="66"/>
      <c r="J28" s="66"/>
      <c r="K28" s="66"/>
      <c r="L28" s="94"/>
    </row>
    <row r="29" spans="2:12" x14ac:dyDescent="0.15">
      <c r="B29" s="164"/>
      <c r="C29" s="111" t="s">
        <v>20</v>
      </c>
      <c r="D29" s="65"/>
      <c r="E29" s="113" t="str">
        <f>IF(N270=0, "Ei aloitettu", IF(N270=N268, "Valmis", "Kesken"))</f>
        <v>Ei aloitettu</v>
      </c>
      <c r="F29" s="66"/>
      <c r="G29" s="66"/>
      <c r="H29" s="66"/>
      <c r="I29" s="66"/>
      <c r="J29" s="66"/>
      <c r="K29" s="66"/>
      <c r="L29" s="94"/>
    </row>
    <row r="30" spans="2:12" x14ac:dyDescent="0.15">
      <c r="B30" s="164"/>
      <c r="C30" s="111" t="s">
        <v>21</v>
      </c>
      <c r="D30" s="65"/>
      <c r="E30" s="113" t="str">
        <f>IF(N287=0, "Ei aloitettu", IF(N287=N285, "Valmis", "Kesken"))</f>
        <v>Ei aloitettu</v>
      </c>
      <c r="F30" s="66"/>
      <c r="G30" s="66"/>
      <c r="H30" s="66"/>
      <c r="I30" s="66"/>
      <c r="J30" s="66"/>
      <c r="K30" s="66"/>
      <c r="L30" s="94"/>
    </row>
    <row r="31" spans="2:12" x14ac:dyDescent="0.15">
      <c r="B31" s="164"/>
      <c r="C31" s="111" t="s">
        <v>22</v>
      </c>
      <c r="D31" s="65"/>
      <c r="E31" s="113" t="str">
        <f>IF(N307=0, "Ei aloitettu", IF(N307=N305, "Valmis", "Kesken"))</f>
        <v>Ei aloitettu</v>
      </c>
      <c r="F31" s="66"/>
      <c r="G31" s="66"/>
      <c r="H31" s="66"/>
      <c r="I31" s="66"/>
      <c r="J31" s="66"/>
      <c r="K31" s="66"/>
      <c r="L31" s="94"/>
    </row>
    <row r="32" spans="2:12" ht="18" x14ac:dyDescent="0.2">
      <c r="B32" s="164"/>
      <c r="C32" s="102" t="s">
        <v>23</v>
      </c>
      <c r="D32" s="65"/>
      <c r="E32" s="114"/>
      <c r="F32" s="66"/>
      <c r="G32" s="112"/>
      <c r="H32" s="66"/>
      <c r="I32" s="66"/>
      <c r="J32" s="66"/>
      <c r="K32" s="66"/>
      <c r="L32" s="94"/>
    </row>
    <row r="33" spans="1:14" x14ac:dyDescent="0.15">
      <c r="B33" s="164"/>
      <c r="C33" s="111" t="s">
        <v>24</v>
      </c>
      <c r="D33" s="65"/>
      <c r="E33" s="113" t="str">
        <f>IF(N328=0, "Ei aloitettu", IF(N328=N326, "Valmis", "Kesken"))</f>
        <v>Ei aloitettu</v>
      </c>
      <c r="F33" s="66"/>
      <c r="G33" s="66"/>
      <c r="H33" s="66"/>
      <c r="I33" s="66"/>
      <c r="J33" s="66"/>
      <c r="K33" s="66"/>
      <c r="L33" s="94"/>
    </row>
    <row r="34" spans="1:14" x14ac:dyDescent="0.15">
      <c r="B34" s="164"/>
      <c r="C34" s="111" t="s">
        <v>25</v>
      </c>
      <c r="D34" s="65"/>
      <c r="E34" s="113" t="str">
        <f>IF(N346=0, "Ei aloitettu", IF(N346=N344, "Valmis", "Kesken"))</f>
        <v>Ei aloitettu</v>
      </c>
      <c r="F34" s="66"/>
      <c r="G34" s="66"/>
      <c r="H34" s="66"/>
      <c r="I34" s="66"/>
      <c r="J34" s="66"/>
      <c r="K34" s="66"/>
      <c r="L34" s="94"/>
    </row>
    <row r="35" spans="1:14" x14ac:dyDescent="0.15">
      <c r="B35" s="164"/>
      <c r="C35" s="111" t="s">
        <v>26</v>
      </c>
      <c r="D35" s="65"/>
      <c r="E35" s="113" t="str">
        <f>IF(N362=0, "Ei aloitettu", IF(N362=N360, "Valmis", "Kesken"))</f>
        <v>Ei aloitettu</v>
      </c>
      <c r="F35" s="66"/>
      <c r="G35" s="66"/>
      <c r="H35" s="66"/>
      <c r="I35" s="66"/>
      <c r="J35" s="66"/>
      <c r="K35" s="66"/>
      <c r="L35" s="94"/>
    </row>
    <row r="36" spans="1:14" x14ac:dyDescent="0.15">
      <c r="B36" s="97"/>
      <c r="C36" s="98"/>
      <c r="D36" s="98"/>
      <c r="E36" s="99"/>
      <c r="F36" s="100"/>
      <c r="G36" s="100"/>
      <c r="H36" s="100"/>
      <c r="I36" s="100"/>
      <c r="J36" s="100"/>
      <c r="K36" s="100"/>
      <c r="L36" s="101"/>
    </row>
    <row r="39" spans="1:14" x14ac:dyDescent="0.15">
      <c r="A39" s="62"/>
      <c r="B39" s="63"/>
      <c r="C39" s="64"/>
      <c r="D39" s="65"/>
      <c r="E39" s="61"/>
      <c r="F39" s="66"/>
      <c r="G39" s="66"/>
      <c r="H39" s="66"/>
      <c r="I39" s="66"/>
      <c r="J39" s="66"/>
      <c r="K39" s="66"/>
      <c r="L39" s="66"/>
      <c r="M39" s="66"/>
      <c r="N39" s="66"/>
    </row>
    <row r="40" spans="1:14" s="7" customFormat="1" ht="40" customHeight="1" x14ac:dyDescent="0.15">
      <c r="A40" s="67"/>
      <c r="B40" s="68" t="s">
        <v>7</v>
      </c>
      <c r="C40" s="69"/>
      <c r="D40" s="69"/>
      <c r="E40" s="63"/>
      <c r="F40" s="70"/>
      <c r="G40" s="70"/>
      <c r="H40" s="70"/>
      <c r="I40" s="70"/>
      <c r="J40" s="70"/>
      <c r="K40" s="70"/>
      <c r="L40" s="70"/>
      <c r="M40" s="70"/>
      <c r="N40" s="70"/>
    </row>
    <row r="41" spans="1:14" x14ac:dyDescent="0.15">
      <c r="A41" s="62"/>
      <c r="B41" s="63"/>
      <c r="C41" s="64"/>
      <c r="D41" s="65"/>
      <c r="E41" s="61"/>
      <c r="F41" s="66"/>
      <c r="G41" s="66"/>
      <c r="H41" s="66"/>
      <c r="I41" s="66"/>
      <c r="J41" s="66"/>
      <c r="K41" s="66"/>
      <c r="L41" s="66"/>
      <c r="M41" s="66"/>
      <c r="N41" s="66"/>
    </row>
    <row r="42" spans="1:14" s="4" customFormat="1" x14ac:dyDescent="0.15">
      <c r="B42" s="12"/>
      <c r="C42" s="13"/>
      <c r="D42" s="13"/>
      <c r="E42" s="14"/>
      <c r="F42" s="15"/>
      <c r="G42" s="16"/>
      <c r="H42" s="15"/>
      <c r="I42" s="15"/>
      <c r="J42" s="15"/>
      <c r="K42" s="15"/>
      <c r="L42" s="15"/>
      <c r="M42" s="15" t="s">
        <v>27</v>
      </c>
      <c r="N42" s="15">
        <f>ROWS(E51:E61)</f>
        <v>11</v>
      </c>
    </row>
    <row r="43" spans="1:14" s="4" customFormat="1" x14ac:dyDescent="0.15">
      <c r="B43" s="12"/>
      <c r="C43" s="13"/>
      <c r="D43" s="13"/>
      <c r="E43" s="14"/>
      <c r="F43" s="15"/>
      <c r="G43" s="16"/>
      <c r="H43" s="15"/>
      <c r="I43" s="15"/>
      <c r="J43" s="15"/>
      <c r="K43" s="15"/>
      <c r="L43" s="15"/>
      <c r="M43" s="15" t="s">
        <v>28</v>
      </c>
      <c r="N43" s="15">
        <f>ROWS(E51:E61) - COUNTIF(E51:E61, "Ei relevantti")</f>
        <v>11</v>
      </c>
    </row>
    <row r="44" spans="1:14" s="4" customFormat="1" ht="25" x14ac:dyDescent="0.25">
      <c r="B44" s="17"/>
      <c r="C44" s="47" t="s">
        <v>9</v>
      </c>
      <c r="D44" s="17"/>
      <c r="E44" s="14"/>
      <c r="F44" s="15"/>
      <c r="G44" s="15"/>
      <c r="H44" s="15"/>
      <c r="I44" s="15"/>
      <c r="J44" s="15"/>
      <c r="K44" s="15"/>
      <c r="L44" s="15"/>
      <c r="M44" s="15" t="s">
        <v>29</v>
      </c>
      <c r="N44" s="15">
        <f>COUNTA(E51:E61)</f>
        <v>0</v>
      </c>
    </row>
    <row r="45" spans="1:14" s="4" customFormat="1" ht="15" customHeight="1" x14ac:dyDescent="0.15">
      <c r="B45" s="17"/>
      <c r="C45" s="15"/>
      <c r="D45" s="17"/>
      <c r="E45" s="14"/>
      <c r="F45" s="15"/>
      <c r="G45" s="15"/>
      <c r="H45" s="15"/>
      <c r="I45" s="15"/>
      <c r="J45" s="15"/>
      <c r="K45" s="15"/>
      <c r="L45" s="15"/>
      <c r="M45" s="15" t="s">
        <v>30</v>
      </c>
      <c r="N45" s="59">
        <f>N42*2</f>
        <v>22</v>
      </c>
    </row>
    <row r="46" spans="1:14" s="4" customFormat="1" x14ac:dyDescent="0.15">
      <c r="B46" s="15"/>
      <c r="C46" s="15" t="s">
        <v>31</v>
      </c>
      <c r="D46" s="13"/>
      <c r="E46" s="14"/>
      <c r="F46" s="15"/>
      <c r="G46" s="16"/>
      <c r="H46" s="15"/>
      <c r="I46" s="15"/>
      <c r="J46" s="15"/>
      <c r="K46" s="15"/>
      <c r="L46" s="15"/>
      <c r="M46" s="15" t="s">
        <v>32</v>
      </c>
      <c r="N46" s="60">
        <f>N43*2</f>
        <v>22</v>
      </c>
    </row>
    <row r="47" spans="1:14" s="4" customFormat="1" x14ac:dyDescent="0.15">
      <c r="B47" s="12"/>
      <c r="C47" s="13"/>
      <c r="D47" s="13"/>
      <c r="E47" s="14"/>
      <c r="F47" s="15"/>
      <c r="G47" s="16"/>
      <c r="H47" s="15"/>
      <c r="I47" s="15"/>
      <c r="J47" s="15"/>
      <c r="K47" s="15"/>
      <c r="L47" s="15"/>
      <c r="M47" s="15" t="s">
        <v>33</v>
      </c>
      <c r="N47" s="15">
        <f>COUNTIF(E51:E61, "Kyllä") * 2 + COUNTIF(E51:E61, "Osittain") * 1</f>
        <v>0</v>
      </c>
    </row>
    <row r="48" spans="1:14" s="4" customFormat="1" x14ac:dyDescent="0.15">
      <c r="B48" s="12"/>
      <c r="C48" s="13"/>
      <c r="D48" s="13"/>
      <c r="E48" s="14"/>
      <c r="F48" s="15"/>
      <c r="G48" s="15"/>
      <c r="H48" s="15"/>
      <c r="I48" s="15"/>
      <c r="J48" s="15"/>
      <c r="K48" s="15"/>
      <c r="L48" s="15"/>
      <c r="M48" s="15" t="s">
        <v>34</v>
      </c>
      <c r="N48" s="18">
        <f>IF(N46=0, 0, N47/N46)</f>
        <v>0</v>
      </c>
    </row>
    <row r="49" spans="1:14" s="4" customFormat="1" x14ac:dyDescent="0.15">
      <c r="B49" s="19"/>
      <c r="C49" s="20"/>
      <c r="D49" s="20"/>
      <c r="E49" s="21"/>
      <c r="F49" s="22"/>
      <c r="G49" s="22"/>
      <c r="H49" s="22"/>
      <c r="I49" s="22"/>
      <c r="J49" s="22"/>
      <c r="K49" s="22"/>
      <c r="L49" s="22"/>
      <c r="M49" s="22"/>
      <c r="N49" s="22"/>
    </row>
    <row r="50" spans="1:14" ht="16" x14ac:dyDescent="0.2">
      <c r="B50" s="71" t="s">
        <v>35</v>
      </c>
      <c r="C50" s="71"/>
      <c r="D50" s="41"/>
      <c r="E50" s="42" t="s">
        <v>36</v>
      </c>
      <c r="F50" s="43"/>
      <c r="G50" s="44" t="s">
        <v>37</v>
      </c>
      <c r="H50" s="43"/>
      <c r="I50" s="42" t="s">
        <v>38</v>
      </c>
      <c r="J50" s="43"/>
      <c r="K50" s="44" t="s">
        <v>40</v>
      </c>
      <c r="L50" s="44" t="s">
        <v>41</v>
      </c>
    </row>
    <row r="51" spans="1:14" ht="30" customHeight="1" x14ac:dyDescent="0.15">
      <c r="B51" s="165" t="s">
        <v>42</v>
      </c>
      <c r="C51" s="72" t="s">
        <v>43</v>
      </c>
      <c r="D51" s="24"/>
      <c r="E51" s="127"/>
      <c r="F51" s="25"/>
      <c r="G51" s="215"/>
      <c r="I51" s="156"/>
      <c r="J51" s="149"/>
      <c r="K51" s="157"/>
      <c r="L51" s="58" t="s">
        <v>44</v>
      </c>
    </row>
    <row r="52" spans="1:14" ht="48" customHeight="1" x14ac:dyDescent="0.15">
      <c r="B52" s="165" t="s">
        <v>45</v>
      </c>
      <c r="C52" s="72" t="s">
        <v>46</v>
      </c>
      <c r="D52" s="24"/>
      <c r="E52" s="128"/>
      <c r="F52" s="25"/>
      <c r="G52" s="216"/>
      <c r="I52" s="156"/>
      <c r="J52" s="149"/>
      <c r="K52" s="158"/>
      <c r="L52" s="58" t="s">
        <v>47</v>
      </c>
    </row>
    <row r="53" spans="1:14" ht="30" customHeight="1" x14ac:dyDescent="0.15">
      <c r="B53" s="165" t="s">
        <v>48</v>
      </c>
      <c r="C53" s="72" t="s">
        <v>519</v>
      </c>
      <c r="D53" s="24"/>
      <c r="E53" s="128"/>
      <c r="F53" s="25"/>
      <c r="G53" s="216"/>
      <c r="I53" s="156"/>
      <c r="J53" s="149"/>
      <c r="K53" s="158"/>
      <c r="L53" s="58" t="s">
        <v>512</v>
      </c>
    </row>
    <row r="54" spans="1:14" ht="30" customHeight="1" x14ac:dyDescent="0.15">
      <c r="B54" s="165" t="s">
        <v>49</v>
      </c>
      <c r="C54" s="72" t="s">
        <v>517</v>
      </c>
      <c r="D54" s="77"/>
      <c r="E54" s="129"/>
      <c r="F54" s="25"/>
      <c r="G54" s="216"/>
      <c r="I54" s="156"/>
      <c r="J54" s="149"/>
      <c r="K54" s="158"/>
      <c r="L54" s="58" t="s">
        <v>518</v>
      </c>
    </row>
    <row r="55" spans="1:14" ht="30" customHeight="1" x14ac:dyDescent="0.15">
      <c r="B55" s="165" t="s">
        <v>50</v>
      </c>
      <c r="C55" s="72" t="s">
        <v>515</v>
      </c>
      <c r="D55" s="77"/>
      <c r="E55" s="130"/>
      <c r="F55" s="25"/>
      <c r="G55" s="216"/>
      <c r="I55" s="156"/>
      <c r="J55" s="149"/>
      <c r="K55" s="158"/>
      <c r="L55" s="58" t="s">
        <v>516</v>
      </c>
    </row>
    <row r="56" spans="1:14" ht="30" customHeight="1" x14ac:dyDescent="0.15">
      <c r="B56" s="165" t="s">
        <v>51</v>
      </c>
      <c r="C56" s="72" t="s">
        <v>520</v>
      </c>
      <c r="D56" s="77"/>
      <c r="E56" s="130"/>
      <c r="F56" s="25"/>
      <c r="G56" s="216"/>
      <c r="I56" s="156"/>
      <c r="J56" s="149"/>
      <c r="K56" s="158"/>
      <c r="L56" s="58" t="s">
        <v>504</v>
      </c>
    </row>
    <row r="57" spans="1:14" s="8" customFormat="1" ht="30" customHeight="1" x14ac:dyDescent="0.15">
      <c r="A57" s="2"/>
      <c r="B57" s="165" t="s">
        <v>52</v>
      </c>
      <c r="C57" s="72" t="s">
        <v>523</v>
      </c>
      <c r="D57" s="78"/>
      <c r="E57" s="131"/>
      <c r="F57" s="25"/>
      <c r="G57" s="216"/>
      <c r="I57" s="156"/>
      <c r="J57" s="149"/>
      <c r="K57" s="158"/>
      <c r="L57" s="58" t="s">
        <v>506</v>
      </c>
    </row>
    <row r="58" spans="1:14" s="8" customFormat="1" ht="30" customHeight="1" x14ac:dyDescent="0.15">
      <c r="A58" s="2"/>
      <c r="B58" s="165" t="s">
        <v>53</v>
      </c>
      <c r="C58" s="72" t="s">
        <v>54</v>
      </c>
      <c r="D58" s="24"/>
      <c r="E58" s="128"/>
      <c r="F58" s="25"/>
      <c r="G58" s="216"/>
      <c r="I58" s="156"/>
      <c r="J58" s="149"/>
      <c r="K58" s="158"/>
      <c r="L58" s="58" t="s">
        <v>55</v>
      </c>
    </row>
    <row r="59" spans="1:14" s="8" customFormat="1" ht="30" customHeight="1" x14ac:dyDescent="0.15">
      <c r="A59" s="2"/>
      <c r="B59" s="165" t="s">
        <v>56</v>
      </c>
      <c r="C59" s="72" t="s">
        <v>57</v>
      </c>
      <c r="D59" s="78"/>
      <c r="E59" s="128"/>
      <c r="F59" s="25"/>
      <c r="G59" s="216"/>
      <c r="I59" s="156"/>
      <c r="J59" s="149"/>
      <c r="K59" s="158"/>
      <c r="L59" s="58" t="s">
        <v>58</v>
      </c>
    </row>
    <row r="60" spans="1:14" s="8" customFormat="1" ht="46" customHeight="1" x14ac:dyDescent="0.15">
      <c r="A60" s="2"/>
      <c r="B60" s="165" t="s">
        <v>59</v>
      </c>
      <c r="C60" s="72" t="s">
        <v>525</v>
      </c>
      <c r="D60" s="24"/>
      <c r="E60" s="128"/>
      <c r="F60" s="25"/>
      <c r="G60" s="216"/>
      <c r="I60" s="156"/>
      <c r="J60" s="149"/>
      <c r="K60" s="158"/>
      <c r="L60" s="58" t="s">
        <v>60</v>
      </c>
    </row>
    <row r="61" spans="1:14" ht="45" x14ac:dyDescent="0.15">
      <c r="B61" s="165" t="s">
        <v>61</v>
      </c>
      <c r="C61" s="74" t="s">
        <v>62</v>
      </c>
      <c r="D61" s="78"/>
      <c r="E61" s="128"/>
      <c r="F61" s="25"/>
      <c r="G61" s="216"/>
      <c r="I61" s="156"/>
      <c r="J61" s="149"/>
      <c r="K61" s="158"/>
      <c r="L61" s="58" t="s">
        <v>63</v>
      </c>
    </row>
    <row r="62" spans="1:14" s="8" customFormat="1" x14ac:dyDescent="0.15">
      <c r="A62" s="2"/>
      <c r="B62" s="23"/>
      <c r="C62" s="24"/>
      <c r="D62" s="24"/>
      <c r="E62" s="132"/>
      <c r="G62" s="132"/>
      <c r="I62" s="149"/>
      <c r="J62" s="149"/>
      <c r="K62" s="149"/>
      <c r="L62" s="26"/>
    </row>
    <row r="63" spans="1:14" s="8" customFormat="1" ht="60" x14ac:dyDescent="0.15">
      <c r="A63" s="2"/>
      <c r="B63" s="83"/>
      <c r="C63" s="24" t="s">
        <v>64</v>
      </c>
      <c r="D63" s="28"/>
      <c r="E63" s="132"/>
      <c r="F63" s="5"/>
      <c r="G63" s="132"/>
      <c r="I63" s="149"/>
      <c r="J63" s="149"/>
      <c r="K63" s="149"/>
      <c r="L63" s="52" t="s">
        <v>65</v>
      </c>
    </row>
    <row r="64" spans="1:14" s="8" customFormat="1" ht="15" x14ac:dyDescent="0.15">
      <c r="A64" s="2"/>
      <c r="B64" s="23"/>
      <c r="C64" s="73" t="s">
        <v>66</v>
      </c>
      <c r="D64" s="29"/>
      <c r="E64" s="133"/>
      <c r="G64" s="216"/>
      <c r="I64" s="156"/>
      <c r="J64" s="149"/>
      <c r="K64" s="223"/>
      <c r="L64" s="26"/>
    </row>
    <row r="65" spans="1:16" s="8" customFormat="1" ht="15" x14ac:dyDescent="0.15">
      <c r="A65" s="2"/>
      <c r="B65" s="23"/>
      <c r="C65" s="73" t="s">
        <v>67</v>
      </c>
      <c r="D65" s="29"/>
      <c r="E65" s="133"/>
      <c r="G65" s="216"/>
      <c r="I65" s="156"/>
      <c r="J65" s="149"/>
      <c r="K65" s="223"/>
      <c r="L65" s="26"/>
    </row>
    <row r="66" spans="1:16" s="8" customFormat="1" ht="15" x14ac:dyDescent="0.15">
      <c r="A66" s="2"/>
      <c r="B66" s="23"/>
      <c r="C66" s="73" t="s">
        <v>68</v>
      </c>
      <c r="D66" s="29"/>
      <c r="E66" s="133"/>
      <c r="G66" s="216"/>
      <c r="I66" s="156"/>
      <c r="J66" s="149"/>
      <c r="K66" s="223"/>
      <c r="L66" s="26"/>
    </row>
    <row r="67" spans="1:16" s="8" customFormat="1" ht="15" x14ac:dyDescent="0.15">
      <c r="A67" s="2"/>
      <c r="B67" s="23"/>
      <c r="C67" s="73" t="s">
        <v>69</v>
      </c>
      <c r="D67" s="29"/>
      <c r="E67" s="133"/>
      <c r="G67" s="216"/>
      <c r="I67" s="156"/>
      <c r="J67" s="149"/>
      <c r="K67" s="223"/>
      <c r="L67" s="26"/>
    </row>
    <row r="68" spans="1:16" s="8" customFormat="1" ht="15" x14ac:dyDescent="0.15">
      <c r="A68" s="2"/>
      <c r="B68" s="23"/>
      <c r="C68" s="73" t="s">
        <v>70</v>
      </c>
      <c r="D68" s="29"/>
      <c r="E68" s="133"/>
      <c r="G68" s="216"/>
      <c r="I68" s="156"/>
      <c r="J68" s="149"/>
      <c r="K68" s="223"/>
      <c r="L68" s="26"/>
    </row>
    <row r="69" spans="1:16" s="8" customFormat="1" ht="15" x14ac:dyDescent="0.15">
      <c r="A69" s="2"/>
      <c r="B69" s="23"/>
      <c r="C69" s="73" t="s">
        <v>71</v>
      </c>
      <c r="D69" s="29"/>
      <c r="E69" s="133"/>
      <c r="G69" s="216"/>
      <c r="I69" s="156"/>
      <c r="J69" s="149"/>
      <c r="K69" s="223"/>
      <c r="L69" s="26"/>
    </row>
    <row r="70" spans="1:16" s="8" customFormat="1" ht="15" x14ac:dyDescent="0.15">
      <c r="A70" s="2"/>
      <c r="B70" s="23"/>
      <c r="C70" s="73" t="s">
        <v>72</v>
      </c>
      <c r="D70" s="29"/>
      <c r="E70" s="133"/>
      <c r="G70" s="216"/>
      <c r="I70" s="156"/>
      <c r="J70" s="149"/>
      <c r="K70" s="223"/>
      <c r="L70" s="26"/>
    </row>
    <row r="71" spans="1:16" s="8" customFormat="1" ht="15" x14ac:dyDescent="0.15">
      <c r="A71" s="2"/>
      <c r="B71" s="23"/>
      <c r="C71" s="73" t="s">
        <v>73</v>
      </c>
      <c r="D71" s="29"/>
      <c r="E71" s="133"/>
      <c r="G71" s="216"/>
      <c r="I71" s="156"/>
      <c r="J71" s="149"/>
      <c r="K71" s="223"/>
      <c r="L71" s="26"/>
    </row>
    <row r="72" spans="1:16" ht="15" x14ac:dyDescent="0.15">
      <c r="C72" s="73" t="s">
        <v>74</v>
      </c>
      <c r="D72" s="29"/>
      <c r="E72" s="133"/>
      <c r="G72" s="216"/>
      <c r="I72" s="156"/>
      <c r="J72" s="149"/>
      <c r="K72" s="223"/>
      <c r="L72" s="26"/>
    </row>
    <row r="73" spans="1:16" ht="15" x14ac:dyDescent="0.15">
      <c r="C73" s="73" t="s">
        <v>75</v>
      </c>
      <c r="D73" s="29"/>
      <c r="E73" s="133"/>
      <c r="G73" s="216"/>
      <c r="I73" s="156"/>
      <c r="J73" s="149"/>
      <c r="K73" s="223"/>
      <c r="L73" s="26"/>
    </row>
    <row r="74" spans="1:16" ht="15" x14ac:dyDescent="0.15">
      <c r="C74" s="73" t="s">
        <v>76</v>
      </c>
      <c r="D74" s="29"/>
      <c r="E74" s="133"/>
      <c r="G74" s="216"/>
      <c r="I74" s="156"/>
      <c r="J74" s="149"/>
      <c r="K74" s="223"/>
      <c r="L74" s="26"/>
    </row>
    <row r="75" spans="1:16" ht="15" x14ac:dyDescent="0.15">
      <c r="C75" s="73" t="s">
        <v>77</v>
      </c>
      <c r="D75" s="29"/>
      <c r="E75" s="133"/>
      <c r="G75" s="216"/>
      <c r="I75" s="156"/>
      <c r="J75" s="149"/>
      <c r="K75" s="223"/>
      <c r="L75" s="26"/>
    </row>
    <row r="76" spans="1:16" ht="15" x14ac:dyDescent="0.15">
      <c r="C76" s="73" t="s">
        <v>78</v>
      </c>
      <c r="D76" s="29"/>
      <c r="E76" s="133"/>
      <c r="G76" s="216"/>
      <c r="I76" s="156"/>
      <c r="J76" s="149"/>
      <c r="K76" s="223"/>
      <c r="L76" s="26"/>
    </row>
    <row r="77" spans="1:16" ht="15" x14ac:dyDescent="0.15">
      <c r="C77" s="73" t="s">
        <v>79</v>
      </c>
      <c r="D77" s="28"/>
      <c r="E77" s="133"/>
      <c r="G77" s="216"/>
      <c r="I77" s="156"/>
      <c r="J77" s="149"/>
      <c r="K77" s="223"/>
      <c r="L77" s="26"/>
    </row>
    <row r="78" spans="1:16" x14ac:dyDescent="0.15">
      <c r="C78" s="28"/>
      <c r="D78" s="24"/>
      <c r="E78" s="134"/>
      <c r="G78" s="145"/>
      <c r="I78" s="149"/>
      <c r="J78" s="149"/>
      <c r="K78" s="149"/>
      <c r="L78" s="26"/>
    </row>
    <row r="79" spans="1:16" s="4" customFormat="1" x14ac:dyDescent="0.15">
      <c r="B79" s="12"/>
      <c r="C79" s="55"/>
      <c r="D79" s="13"/>
      <c r="E79" s="135"/>
      <c r="F79" s="15"/>
      <c r="G79" s="146"/>
      <c r="H79" s="15"/>
      <c r="I79" s="146"/>
      <c r="J79" s="146"/>
      <c r="K79" s="146"/>
      <c r="L79" s="15"/>
      <c r="M79" s="15" t="s">
        <v>27</v>
      </c>
      <c r="N79" s="15">
        <f>ROWS(E88:E96)</f>
        <v>9</v>
      </c>
      <c r="P79" s="107"/>
    </row>
    <row r="80" spans="1:16" s="4" customFormat="1" x14ac:dyDescent="0.15">
      <c r="B80" s="12"/>
      <c r="C80" s="13"/>
      <c r="D80" s="17"/>
      <c r="E80" s="135"/>
      <c r="F80" s="15"/>
      <c r="G80" s="146"/>
      <c r="H80" s="15"/>
      <c r="I80" s="146"/>
      <c r="J80" s="146"/>
      <c r="K80" s="146"/>
      <c r="L80" s="15"/>
      <c r="M80" s="15" t="s">
        <v>28</v>
      </c>
      <c r="N80" s="15">
        <f>ROWS(E88:E96) - COUNTIF(E88:E96, "Ei relevantti")</f>
        <v>9</v>
      </c>
    </row>
    <row r="81" spans="2:14" ht="25" x14ac:dyDescent="0.15">
      <c r="B81" s="31"/>
      <c r="C81" s="46" t="s">
        <v>10</v>
      </c>
      <c r="D81" s="32"/>
      <c r="E81" s="136"/>
      <c r="F81" s="33"/>
      <c r="G81" s="147"/>
      <c r="H81" s="33"/>
      <c r="I81" s="148"/>
      <c r="J81" s="148"/>
      <c r="K81" s="148"/>
      <c r="L81" s="34"/>
      <c r="M81" s="15" t="s">
        <v>29</v>
      </c>
      <c r="N81" s="15">
        <f>COUNTA(E88:E96)</f>
        <v>0</v>
      </c>
    </row>
    <row r="82" spans="2:14" x14ac:dyDescent="0.15">
      <c r="B82" s="31"/>
      <c r="C82" s="32"/>
      <c r="D82" s="13"/>
      <c r="E82" s="137"/>
      <c r="F82" s="33"/>
      <c r="G82" s="148"/>
      <c r="H82" s="33"/>
      <c r="I82" s="148"/>
      <c r="J82" s="148"/>
      <c r="K82" s="148"/>
      <c r="L82" s="33"/>
      <c r="M82" s="15" t="s">
        <v>30</v>
      </c>
      <c r="N82" s="59">
        <f>N79*2</f>
        <v>18</v>
      </c>
    </row>
    <row r="83" spans="2:14" x14ac:dyDescent="0.15">
      <c r="B83" s="31"/>
      <c r="C83" s="15" t="s">
        <v>80</v>
      </c>
      <c r="D83" s="32"/>
      <c r="E83" s="136"/>
      <c r="F83" s="33"/>
      <c r="G83" s="147"/>
      <c r="H83" s="33"/>
      <c r="I83" s="148"/>
      <c r="J83" s="148"/>
      <c r="K83" s="148"/>
      <c r="L83" s="34"/>
      <c r="M83" s="15" t="s">
        <v>32</v>
      </c>
      <c r="N83" s="60">
        <f>N80*2</f>
        <v>18</v>
      </c>
    </row>
    <row r="84" spans="2:14" x14ac:dyDescent="0.15">
      <c r="B84" s="31"/>
      <c r="C84" s="15"/>
      <c r="D84" s="32"/>
      <c r="E84" s="136"/>
      <c r="F84" s="33"/>
      <c r="G84" s="147"/>
      <c r="H84" s="33"/>
      <c r="I84" s="148"/>
      <c r="J84" s="148"/>
      <c r="K84" s="148"/>
      <c r="L84" s="34"/>
      <c r="M84" s="15" t="s">
        <v>33</v>
      </c>
      <c r="N84" s="15">
        <f>COUNTIF(E88:E96, "Kyllä") * 2 + COUNTIF(E88:E96, "Osittain") * 1</f>
        <v>0</v>
      </c>
    </row>
    <row r="85" spans="2:14" x14ac:dyDescent="0.15">
      <c r="B85" s="31"/>
      <c r="C85" s="15"/>
      <c r="D85" s="32"/>
      <c r="E85" s="136"/>
      <c r="F85" s="33"/>
      <c r="G85" s="147"/>
      <c r="H85" s="33"/>
      <c r="I85" s="148"/>
      <c r="J85" s="148"/>
      <c r="K85" s="148"/>
      <c r="L85" s="34"/>
      <c r="M85" s="15" t="s">
        <v>34</v>
      </c>
      <c r="N85" s="18">
        <f>IF(N83=0, 0, N84/N83)</f>
        <v>0</v>
      </c>
    </row>
    <row r="86" spans="2:14" x14ac:dyDescent="0.15">
      <c r="C86" s="24"/>
      <c r="E86" s="138"/>
      <c r="G86" s="149"/>
      <c r="I86" s="149"/>
      <c r="J86" s="149"/>
      <c r="K86" s="149"/>
      <c r="M86" s="22" t="s">
        <v>34</v>
      </c>
    </row>
    <row r="87" spans="2:14" ht="16" x14ac:dyDescent="0.2">
      <c r="B87" s="71" t="s">
        <v>35</v>
      </c>
      <c r="D87" s="41"/>
      <c r="E87" s="42" t="s">
        <v>36</v>
      </c>
      <c r="F87" s="43"/>
      <c r="G87" s="44" t="s">
        <v>37</v>
      </c>
      <c r="H87" s="43"/>
      <c r="I87" s="150" t="s">
        <v>38</v>
      </c>
      <c r="J87" s="159"/>
      <c r="K87" s="150" t="s">
        <v>40</v>
      </c>
      <c r="L87" s="44" t="s">
        <v>81</v>
      </c>
    </row>
    <row r="88" spans="2:14" ht="31" customHeight="1" x14ac:dyDescent="0.15">
      <c r="B88" s="165" t="s">
        <v>82</v>
      </c>
      <c r="C88" s="74" t="s">
        <v>83</v>
      </c>
      <c r="D88" s="27"/>
      <c r="E88" s="128"/>
      <c r="G88" s="217"/>
      <c r="I88" s="156"/>
      <c r="J88" s="149"/>
      <c r="K88" s="224"/>
      <c r="L88" s="52" t="s">
        <v>84</v>
      </c>
    </row>
    <row r="89" spans="2:14" ht="31" customHeight="1" x14ac:dyDescent="0.15">
      <c r="B89" s="165" t="s">
        <v>85</v>
      </c>
      <c r="C89" s="74" t="s">
        <v>86</v>
      </c>
      <c r="D89" s="27"/>
      <c r="E89" s="128"/>
      <c r="G89" s="217"/>
      <c r="I89" s="156"/>
      <c r="J89" s="149"/>
      <c r="K89" s="223"/>
      <c r="L89" s="52" t="s">
        <v>87</v>
      </c>
    </row>
    <row r="90" spans="2:14" ht="31" customHeight="1" x14ac:dyDescent="0.15">
      <c r="B90" s="165" t="s">
        <v>88</v>
      </c>
      <c r="C90" s="74" t="s">
        <v>89</v>
      </c>
      <c r="D90" s="27"/>
      <c r="E90" s="128"/>
      <c r="G90" s="217"/>
      <c r="I90" s="156"/>
      <c r="J90" s="149"/>
      <c r="K90" s="223"/>
      <c r="L90" s="52" t="s">
        <v>90</v>
      </c>
    </row>
    <row r="91" spans="2:14" ht="31" customHeight="1" x14ac:dyDescent="0.15">
      <c r="B91" s="165" t="s">
        <v>91</v>
      </c>
      <c r="C91" s="74" t="s">
        <v>92</v>
      </c>
      <c r="E91" s="128"/>
      <c r="G91" s="217"/>
      <c r="I91" s="156"/>
      <c r="J91" s="149"/>
      <c r="K91" s="223"/>
      <c r="L91" s="52" t="s">
        <v>93</v>
      </c>
    </row>
    <row r="92" spans="2:14" ht="31" customHeight="1" x14ac:dyDescent="0.15">
      <c r="B92" s="165" t="s">
        <v>94</v>
      </c>
      <c r="C92" s="74" t="s">
        <v>95</v>
      </c>
      <c r="E92" s="128"/>
      <c r="G92" s="217"/>
      <c r="I92" s="156"/>
      <c r="J92" s="149"/>
      <c r="K92" s="223"/>
      <c r="L92" s="52" t="s">
        <v>96</v>
      </c>
    </row>
    <row r="93" spans="2:14" ht="31" customHeight="1" x14ac:dyDescent="0.15">
      <c r="B93" s="165" t="s">
        <v>97</v>
      </c>
      <c r="C93" s="74" t="s">
        <v>98</v>
      </c>
      <c r="E93" s="128"/>
      <c r="G93" s="217"/>
      <c r="I93" s="156"/>
      <c r="J93" s="149"/>
      <c r="K93" s="223"/>
      <c r="L93" s="52" t="s">
        <v>99</v>
      </c>
    </row>
    <row r="94" spans="2:14" ht="31" customHeight="1" x14ac:dyDescent="0.15">
      <c r="B94" s="165" t="s">
        <v>100</v>
      </c>
      <c r="C94" s="74" t="s">
        <v>101</v>
      </c>
      <c r="E94" s="128"/>
      <c r="G94" s="217"/>
      <c r="I94" s="156"/>
      <c r="J94" s="149"/>
      <c r="K94" s="223"/>
      <c r="L94" s="52" t="s">
        <v>102</v>
      </c>
    </row>
    <row r="95" spans="2:14" ht="42" customHeight="1" x14ac:dyDescent="0.15">
      <c r="B95" s="165" t="s">
        <v>103</v>
      </c>
      <c r="C95" s="74" t="s">
        <v>524</v>
      </c>
      <c r="E95" s="128"/>
      <c r="G95" s="217"/>
      <c r="I95" s="156"/>
      <c r="J95" s="149"/>
      <c r="K95" s="223"/>
      <c r="L95" s="52" t="s">
        <v>104</v>
      </c>
    </row>
    <row r="96" spans="2:14" ht="31" customHeight="1" x14ac:dyDescent="0.15">
      <c r="B96" s="165" t="s">
        <v>105</v>
      </c>
      <c r="C96" s="74" t="s">
        <v>106</v>
      </c>
      <c r="E96" s="128"/>
      <c r="G96" s="217"/>
      <c r="I96" s="156"/>
      <c r="J96" s="149"/>
      <c r="K96" s="223"/>
      <c r="L96" s="52" t="s">
        <v>107</v>
      </c>
    </row>
    <row r="97" spans="2:16" x14ac:dyDescent="0.15">
      <c r="C97" s="28"/>
      <c r="D97" s="24"/>
      <c r="E97" s="134"/>
      <c r="G97" s="145"/>
      <c r="I97" s="149"/>
      <c r="J97" s="149"/>
      <c r="K97" s="149"/>
      <c r="L97" s="26"/>
    </row>
    <row r="98" spans="2:16" s="4" customFormat="1" x14ac:dyDescent="0.15">
      <c r="B98" s="12"/>
      <c r="C98" s="54"/>
      <c r="D98" s="13"/>
      <c r="E98" s="135"/>
      <c r="F98" s="15"/>
      <c r="G98" s="146"/>
      <c r="H98" s="15"/>
      <c r="I98" s="146"/>
      <c r="J98" s="146"/>
      <c r="K98" s="146"/>
      <c r="L98" s="15"/>
      <c r="M98" s="15" t="s">
        <v>27</v>
      </c>
      <c r="N98" s="15">
        <f>ROWS(E107:E112)+ROWS(E115:E120)</f>
        <v>12</v>
      </c>
      <c r="P98" s="109"/>
    </row>
    <row r="99" spans="2:16" s="4" customFormat="1" x14ac:dyDescent="0.15">
      <c r="B99" s="12"/>
      <c r="C99" s="13"/>
      <c r="D99" s="17"/>
      <c r="E99" s="135"/>
      <c r="F99" s="15"/>
      <c r="G99" s="146"/>
      <c r="H99" s="15"/>
      <c r="I99" s="146"/>
      <c r="J99" s="146"/>
      <c r="K99" s="146"/>
      <c r="L99" s="15"/>
      <c r="M99" s="15" t="s">
        <v>28</v>
      </c>
      <c r="N99" s="15">
        <f>(ROWS(E107:E112)+ROWS(E115:E120)) - COUNTIF(E107:E120, "Ei relevantti")</f>
        <v>12</v>
      </c>
    </row>
    <row r="100" spans="2:16" ht="25" x14ac:dyDescent="0.15">
      <c r="B100" s="31"/>
      <c r="C100" s="46" t="s">
        <v>11</v>
      </c>
      <c r="D100" s="32"/>
      <c r="E100" s="136"/>
      <c r="F100" s="33"/>
      <c r="G100" s="147"/>
      <c r="H100" s="33"/>
      <c r="I100" s="148"/>
      <c r="J100" s="148"/>
      <c r="K100" s="148"/>
      <c r="L100" s="34"/>
      <c r="M100" s="15" t="s">
        <v>29</v>
      </c>
      <c r="N100" s="15">
        <f>COUNTA(E107:E112)+COUNTA(E115:E120)</f>
        <v>0</v>
      </c>
    </row>
    <row r="101" spans="2:16" x14ac:dyDescent="0.15">
      <c r="B101" s="31"/>
      <c r="C101" s="32"/>
      <c r="D101" s="13"/>
      <c r="E101" s="137"/>
      <c r="F101" s="33"/>
      <c r="G101" s="148"/>
      <c r="H101" s="33"/>
      <c r="I101" s="148"/>
      <c r="J101" s="148"/>
      <c r="K101" s="148"/>
      <c r="L101" s="33"/>
      <c r="M101" s="15" t="s">
        <v>30</v>
      </c>
      <c r="N101" s="59">
        <f>N98*2</f>
        <v>24</v>
      </c>
    </row>
    <row r="102" spans="2:16" x14ac:dyDescent="0.15">
      <c r="B102" s="31"/>
      <c r="C102" s="15" t="s">
        <v>108</v>
      </c>
      <c r="D102" s="32"/>
      <c r="E102" s="136"/>
      <c r="F102" s="33"/>
      <c r="G102" s="147"/>
      <c r="H102" s="33"/>
      <c r="I102" s="148"/>
      <c r="J102" s="148"/>
      <c r="K102" s="148"/>
      <c r="L102" s="34"/>
      <c r="M102" s="15" t="s">
        <v>32</v>
      </c>
      <c r="N102" s="60">
        <f>N99*2</f>
        <v>24</v>
      </c>
    </row>
    <row r="103" spans="2:16" x14ac:dyDescent="0.15">
      <c r="B103" s="31"/>
      <c r="C103" s="15"/>
      <c r="D103" s="32"/>
      <c r="E103" s="136"/>
      <c r="F103" s="33"/>
      <c r="G103" s="147"/>
      <c r="H103" s="33"/>
      <c r="I103" s="148"/>
      <c r="J103" s="148"/>
      <c r="K103" s="148"/>
      <c r="L103" s="34"/>
      <c r="M103" s="15" t="s">
        <v>33</v>
      </c>
      <c r="N103" s="15">
        <f>COUNTIF(E107:E120, "Kyllä") * 2 + COUNTIF(E107:E120, "Osittain") * 1</f>
        <v>0</v>
      </c>
    </row>
    <row r="104" spans="2:16" x14ac:dyDescent="0.15">
      <c r="B104" s="31"/>
      <c r="C104" s="15"/>
      <c r="D104" s="32"/>
      <c r="E104" s="136"/>
      <c r="F104" s="33"/>
      <c r="G104" s="147"/>
      <c r="H104" s="33"/>
      <c r="I104" s="148"/>
      <c r="J104" s="148"/>
      <c r="K104" s="148"/>
      <c r="L104" s="34"/>
      <c r="M104" s="15" t="s">
        <v>34</v>
      </c>
      <c r="N104" s="18">
        <f>IF(N102=0, 0, N103/N102)</f>
        <v>0</v>
      </c>
    </row>
    <row r="105" spans="2:16" x14ac:dyDescent="0.15">
      <c r="C105" s="24"/>
      <c r="D105" s="27"/>
      <c r="E105" s="134"/>
      <c r="G105" s="145"/>
      <c r="I105" s="149"/>
      <c r="J105" s="149"/>
      <c r="K105" s="149"/>
      <c r="L105" s="26"/>
    </row>
    <row r="106" spans="2:16" ht="16" x14ac:dyDescent="0.2">
      <c r="B106" s="71" t="s">
        <v>35</v>
      </c>
      <c r="D106" s="41"/>
      <c r="E106" s="139" t="s">
        <v>36</v>
      </c>
      <c r="F106" s="43"/>
      <c r="G106" s="150" t="s">
        <v>37</v>
      </c>
      <c r="H106" s="43"/>
      <c r="I106" s="139" t="s">
        <v>38</v>
      </c>
      <c r="J106" s="159"/>
      <c r="K106" s="150" t="s">
        <v>40</v>
      </c>
      <c r="L106" s="44" t="s">
        <v>81</v>
      </c>
    </row>
    <row r="107" spans="2:16" ht="30" customHeight="1" x14ac:dyDescent="0.15">
      <c r="B107" s="165" t="s">
        <v>109</v>
      </c>
      <c r="C107" s="74" t="s">
        <v>110</v>
      </c>
      <c r="D107" s="77"/>
      <c r="E107" s="128"/>
      <c r="F107" s="25"/>
      <c r="G107" s="217"/>
      <c r="I107" s="156"/>
      <c r="J107" s="149"/>
      <c r="K107" s="224"/>
      <c r="L107" s="52" t="s">
        <v>111</v>
      </c>
    </row>
    <row r="108" spans="2:16" ht="30" customHeight="1" x14ac:dyDescent="0.15">
      <c r="B108" s="165" t="s">
        <v>112</v>
      </c>
      <c r="C108" s="74" t="s">
        <v>113</v>
      </c>
      <c r="D108" s="77"/>
      <c r="E108" s="128"/>
      <c r="F108" s="25"/>
      <c r="G108" s="217"/>
      <c r="I108" s="156"/>
      <c r="J108" s="149"/>
      <c r="K108" s="223"/>
      <c r="L108" s="52" t="s">
        <v>114</v>
      </c>
    </row>
    <row r="109" spans="2:16" ht="30" customHeight="1" x14ac:dyDescent="0.15">
      <c r="B109" s="165" t="s">
        <v>115</v>
      </c>
      <c r="C109" s="74" t="s">
        <v>116</v>
      </c>
      <c r="D109" s="77"/>
      <c r="E109" s="128"/>
      <c r="F109" s="25"/>
      <c r="G109" s="217"/>
      <c r="I109" s="156"/>
      <c r="J109" s="149"/>
      <c r="K109" s="223"/>
      <c r="L109" s="52" t="s">
        <v>117</v>
      </c>
    </row>
    <row r="110" spans="2:16" ht="30" customHeight="1" x14ac:dyDescent="0.15">
      <c r="B110" s="165" t="s">
        <v>118</v>
      </c>
      <c r="C110" s="74" t="s">
        <v>119</v>
      </c>
      <c r="D110" s="77"/>
      <c r="E110" s="128"/>
      <c r="F110" s="25"/>
      <c r="G110" s="217"/>
      <c r="I110" s="156"/>
      <c r="J110" s="149"/>
      <c r="K110" s="223"/>
      <c r="L110" s="52" t="s">
        <v>120</v>
      </c>
    </row>
    <row r="111" spans="2:16" ht="30" customHeight="1" x14ac:dyDescent="0.15">
      <c r="B111" s="165" t="s">
        <v>121</v>
      </c>
      <c r="C111" s="74" t="s">
        <v>122</v>
      </c>
      <c r="D111" s="77"/>
      <c r="E111" s="128"/>
      <c r="F111" s="25"/>
      <c r="G111" s="217"/>
      <c r="I111" s="156"/>
      <c r="J111" s="149"/>
      <c r="K111" s="223"/>
      <c r="L111" s="52" t="s">
        <v>123</v>
      </c>
    </row>
    <row r="112" spans="2:16" ht="30" customHeight="1" x14ac:dyDescent="0.15">
      <c r="B112" s="165" t="s">
        <v>124</v>
      </c>
      <c r="C112" s="74" t="s">
        <v>125</v>
      </c>
      <c r="D112" s="77"/>
      <c r="E112" s="128"/>
      <c r="F112" s="25"/>
      <c r="G112" s="217"/>
      <c r="I112" s="156"/>
      <c r="J112" s="149"/>
      <c r="K112" s="223"/>
      <c r="L112" s="52" t="s">
        <v>126</v>
      </c>
    </row>
    <row r="113" spans="1:16" x14ac:dyDescent="0.15">
      <c r="E113" s="134"/>
      <c r="G113" s="219"/>
      <c r="I113" s="160"/>
      <c r="J113" s="149"/>
      <c r="K113" s="149"/>
    </row>
    <row r="114" spans="1:16" ht="21" customHeight="1" x14ac:dyDescent="0.15">
      <c r="B114" s="220" t="s">
        <v>127</v>
      </c>
      <c r="C114" s="65"/>
      <c r="D114" s="28"/>
      <c r="E114" s="138"/>
      <c r="G114" s="219"/>
      <c r="I114" s="149"/>
      <c r="J114" s="149"/>
      <c r="K114" s="149"/>
    </row>
    <row r="115" spans="1:16" ht="30" customHeight="1" x14ac:dyDescent="0.15">
      <c r="B115" s="165" t="s">
        <v>128</v>
      </c>
      <c r="C115" s="108" t="s">
        <v>129</v>
      </c>
      <c r="D115" s="79"/>
      <c r="E115" s="128"/>
      <c r="F115" s="25"/>
      <c r="G115" s="217"/>
      <c r="I115" s="156"/>
      <c r="J115" s="149"/>
      <c r="K115" s="223"/>
      <c r="L115" s="52" t="s">
        <v>130</v>
      </c>
    </row>
    <row r="116" spans="1:16" ht="30" customHeight="1" x14ac:dyDescent="0.15">
      <c r="B116" s="165" t="s">
        <v>131</v>
      </c>
      <c r="C116" s="108" t="s">
        <v>132</v>
      </c>
      <c r="D116" s="79"/>
      <c r="E116" s="128"/>
      <c r="F116" s="25"/>
      <c r="G116" s="217"/>
      <c r="I116" s="156"/>
      <c r="J116" s="149"/>
      <c r="K116" s="223"/>
      <c r="L116" s="52" t="s">
        <v>133</v>
      </c>
    </row>
    <row r="117" spans="1:16" ht="30" customHeight="1" x14ac:dyDescent="0.15">
      <c r="B117" s="165" t="s">
        <v>134</v>
      </c>
      <c r="C117" s="108" t="s">
        <v>135</v>
      </c>
      <c r="D117" s="79"/>
      <c r="E117" s="128"/>
      <c r="F117" s="25"/>
      <c r="G117" s="217"/>
      <c r="I117" s="156"/>
      <c r="J117" s="149"/>
      <c r="K117" s="223"/>
      <c r="L117" s="52" t="s">
        <v>136</v>
      </c>
    </row>
    <row r="118" spans="1:16" ht="43" customHeight="1" x14ac:dyDescent="0.15">
      <c r="B118" s="165" t="s">
        <v>137</v>
      </c>
      <c r="C118" s="108" t="s">
        <v>138</v>
      </c>
      <c r="D118" s="79"/>
      <c r="E118" s="128"/>
      <c r="F118" s="25"/>
      <c r="G118" s="217"/>
      <c r="I118" s="156"/>
      <c r="J118" s="149"/>
      <c r="K118" s="223"/>
      <c r="L118" s="52" t="s">
        <v>139</v>
      </c>
    </row>
    <row r="119" spans="1:16" ht="43" customHeight="1" x14ac:dyDescent="0.15">
      <c r="B119" s="165" t="s">
        <v>140</v>
      </c>
      <c r="C119" s="108" t="s">
        <v>141</v>
      </c>
      <c r="D119" s="79"/>
      <c r="E119" s="128"/>
      <c r="F119" s="25"/>
      <c r="G119" s="217"/>
      <c r="I119" s="156"/>
      <c r="J119" s="149"/>
      <c r="K119" s="223"/>
      <c r="L119" s="25" t="s">
        <v>142</v>
      </c>
    </row>
    <row r="120" spans="1:16" ht="30" customHeight="1" x14ac:dyDescent="0.15">
      <c r="B120" s="165" t="s">
        <v>143</v>
      </c>
      <c r="C120" s="108" t="s">
        <v>144</v>
      </c>
      <c r="D120" s="79"/>
      <c r="E120" s="128"/>
      <c r="F120" s="25"/>
      <c r="G120" s="217"/>
      <c r="I120" s="156"/>
      <c r="J120" s="149"/>
      <c r="K120" s="223"/>
      <c r="L120" s="52" t="s">
        <v>145</v>
      </c>
    </row>
    <row r="121" spans="1:16" x14ac:dyDescent="0.15">
      <c r="C121" s="10"/>
      <c r="D121" s="24"/>
      <c r="E121" s="134"/>
      <c r="G121" s="145"/>
      <c r="I121" s="149"/>
      <c r="J121" s="149"/>
      <c r="K121" s="149"/>
      <c r="L121" s="26"/>
    </row>
    <row r="122" spans="1:16" x14ac:dyDescent="0.15">
      <c r="A122" s="4"/>
      <c r="B122" s="37"/>
      <c r="C122" s="54"/>
      <c r="D122" s="38"/>
      <c r="E122" s="140"/>
      <c r="F122" s="39"/>
      <c r="G122" s="152"/>
      <c r="H122" s="39"/>
      <c r="I122" s="152"/>
      <c r="J122" s="152"/>
      <c r="K122" s="152"/>
      <c r="L122" s="39"/>
      <c r="M122" s="15" t="s">
        <v>27</v>
      </c>
      <c r="N122" s="15">
        <f>ROWS(E131:E138)</f>
        <v>8</v>
      </c>
      <c r="P122" s="107"/>
    </row>
    <row r="123" spans="1:16" x14ac:dyDescent="0.15">
      <c r="A123" s="4"/>
      <c r="B123" s="37"/>
      <c r="C123" s="38"/>
      <c r="D123" s="40"/>
      <c r="E123" s="140"/>
      <c r="F123" s="39"/>
      <c r="G123" s="152"/>
      <c r="H123" s="39"/>
      <c r="I123" s="152"/>
      <c r="J123" s="152"/>
      <c r="K123" s="152"/>
      <c r="L123" s="39"/>
      <c r="M123" s="15" t="s">
        <v>28</v>
      </c>
      <c r="N123" s="15">
        <f>ROWS(E131:E138) - COUNTIF(E131:E138, "Ei relevantti")</f>
        <v>8</v>
      </c>
    </row>
    <row r="124" spans="1:16" ht="25" x14ac:dyDescent="0.15">
      <c r="B124" s="31"/>
      <c r="C124" s="45" t="s">
        <v>12</v>
      </c>
      <c r="D124" s="32"/>
      <c r="E124" s="136"/>
      <c r="F124" s="33"/>
      <c r="G124" s="147"/>
      <c r="H124" s="33"/>
      <c r="I124" s="148"/>
      <c r="J124" s="148"/>
      <c r="K124" s="148"/>
      <c r="L124" s="34"/>
      <c r="M124" s="15" t="s">
        <v>29</v>
      </c>
      <c r="N124" s="15">
        <f>COUNTA(E131:E138)</f>
        <v>0</v>
      </c>
    </row>
    <row r="125" spans="1:16" x14ac:dyDescent="0.15">
      <c r="B125" s="31"/>
      <c r="C125" s="32"/>
      <c r="D125" s="13"/>
      <c r="E125" s="137"/>
      <c r="F125" s="33"/>
      <c r="G125" s="148"/>
      <c r="H125" s="33"/>
      <c r="I125" s="148"/>
      <c r="J125" s="148"/>
      <c r="K125" s="148"/>
      <c r="L125" s="33"/>
      <c r="M125" s="15" t="s">
        <v>30</v>
      </c>
      <c r="N125" s="59">
        <f>N122*2</f>
        <v>16</v>
      </c>
    </row>
    <row r="126" spans="1:16" x14ac:dyDescent="0.15">
      <c r="B126" s="31"/>
      <c r="C126" s="39" t="s">
        <v>146</v>
      </c>
      <c r="D126" s="32"/>
      <c r="E126" s="136"/>
      <c r="F126" s="33"/>
      <c r="G126" s="147"/>
      <c r="H126" s="33"/>
      <c r="I126" s="148"/>
      <c r="J126" s="148"/>
      <c r="K126" s="148"/>
      <c r="L126" s="34"/>
      <c r="M126" s="15" t="s">
        <v>32</v>
      </c>
      <c r="N126" s="60">
        <f>N123*2</f>
        <v>16</v>
      </c>
    </row>
    <row r="127" spans="1:16" x14ac:dyDescent="0.15">
      <c r="B127" s="31"/>
      <c r="C127" s="15"/>
      <c r="D127" s="32"/>
      <c r="E127" s="136"/>
      <c r="F127" s="33"/>
      <c r="G127" s="147"/>
      <c r="H127" s="33"/>
      <c r="I127" s="148"/>
      <c r="J127" s="148"/>
      <c r="K127" s="148"/>
      <c r="L127" s="34"/>
      <c r="M127" s="15" t="s">
        <v>33</v>
      </c>
      <c r="N127" s="15">
        <f>COUNTIF(E131:E138, "Kyllä") * 2 + COUNTIF(E131:E138, "Osittain") * 1</f>
        <v>0</v>
      </c>
    </row>
    <row r="128" spans="1:16" x14ac:dyDescent="0.15">
      <c r="B128" s="31"/>
      <c r="C128" s="15"/>
      <c r="D128" s="32"/>
      <c r="E128" s="136"/>
      <c r="F128" s="33"/>
      <c r="G128" s="147"/>
      <c r="H128" s="33"/>
      <c r="I128" s="148"/>
      <c r="J128" s="148"/>
      <c r="K128" s="148"/>
      <c r="L128" s="34"/>
      <c r="M128" s="15" t="s">
        <v>34</v>
      </c>
      <c r="N128" s="18">
        <f>IF(N126=0, 0, N127/N126)</f>
        <v>0</v>
      </c>
    </row>
    <row r="129" spans="2:16" x14ac:dyDescent="0.15">
      <c r="B129" s="35"/>
      <c r="C129" s="24"/>
      <c r="D129" s="27"/>
      <c r="E129" s="134"/>
      <c r="G129" s="145"/>
      <c r="I129" s="149"/>
      <c r="J129" s="149"/>
      <c r="K129" s="149"/>
      <c r="L129" s="26"/>
    </row>
    <row r="130" spans="2:16" ht="16" x14ac:dyDescent="0.2">
      <c r="B130" s="71" t="s">
        <v>35</v>
      </c>
      <c r="D130" s="41"/>
      <c r="E130" s="139" t="s">
        <v>36</v>
      </c>
      <c r="F130" s="43"/>
      <c r="G130" s="150" t="s">
        <v>37</v>
      </c>
      <c r="H130" s="43"/>
      <c r="I130" s="139" t="s">
        <v>38</v>
      </c>
      <c r="J130" s="159"/>
      <c r="K130" s="150" t="s">
        <v>40</v>
      </c>
      <c r="L130" s="44" t="s">
        <v>81</v>
      </c>
    </row>
    <row r="131" spans="2:16" ht="30" x14ac:dyDescent="0.2">
      <c r="B131" s="165" t="s">
        <v>147</v>
      </c>
      <c r="C131" s="74" t="s">
        <v>148</v>
      </c>
      <c r="D131" s="80"/>
      <c r="E131" s="128"/>
      <c r="F131" s="25"/>
      <c r="G131" s="217"/>
      <c r="H131" s="57"/>
      <c r="I131" s="156"/>
      <c r="J131" s="161"/>
      <c r="K131" s="224"/>
      <c r="L131" s="58" t="s">
        <v>149</v>
      </c>
    </row>
    <row r="132" spans="2:16" ht="30" customHeight="1" x14ac:dyDescent="0.15">
      <c r="B132" s="165" t="s">
        <v>150</v>
      </c>
      <c r="C132" s="74" t="s">
        <v>151</v>
      </c>
      <c r="D132" s="77"/>
      <c r="E132" s="128"/>
      <c r="F132" s="25"/>
      <c r="G132" s="217"/>
      <c r="I132" s="156"/>
      <c r="J132" s="149"/>
      <c r="K132" s="223"/>
      <c r="L132" s="58" t="s">
        <v>152</v>
      </c>
    </row>
    <row r="133" spans="2:16" ht="30" customHeight="1" x14ac:dyDescent="0.15">
      <c r="B133" s="165" t="s">
        <v>153</v>
      </c>
      <c r="C133" s="74" t="s">
        <v>154</v>
      </c>
      <c r="D133" s="77"/>
      <c r="E133" s="128"/>
      <c r="F133" s="25"/>
      <c r="G133" s="217"/>
      <c r="I133" s="156"/>
      <c r="J133" s="149"/>
      <c r="K133" s="223"/>
      <c r="L133" s="58" t="s">
        <v>155</v>
      </c>
    </row>
    <row r="134" spans="2:16" ht="30" customHeight="1" x14ac:dyDescent="0.15">
      <c r="B134" s="165" t="s">
        <v>156</v>
      </c>
      <c r="C134" s="74" t="s">
        <v>157</v>
      </c>
      <c r="D134" s="77"/>
      <c r="E134" s="128"/>
      <c r="F134" s="25"/>
      <c r="G134" s="217"/>
      <c r="I134" s="156"/>
      <c r="J134" s="149"/>
      <c r="K134" s="223"/>
      <c r="L134" s="58" t="s">
        <v>158</v>
      </c>
    </row>
    <row r="135" spans="2:16" ht="30" customHeight="1" x14ac:dyDescent="0.15">
      <c r="B135" s="165" t="s">
        <v>159</v>
      </c>
      <c r="C135" s="74" t="s">
        <v>160</v>
      </c>
      <c r="D135" s="77"/>
      <c r="E135" s="128"/>
      <c r="F135" s="25"/>
      <c r="G135" s="217"/>
      <c r="I135" s="156"/>
      <c r="J135" s="149"/>
      <c r="K135" s="223"/>
      <c r="L135" s="58" t="s">
        <v>161</v>
      </c>
    </row>
    <row r="136" spans="2:16" ht="30" customHeight="1" x14ac:dyDescent="0.15">
      <c r="B136" s="165" t="s">
        <v>162</v>
      </c>
      <c r="C136" s="74" t="s">
        <v>163</v>
      </c>
      <c r="D136" s="77"/>
      <c r="E136" s="128"/>
      <c r="F136" s="25"/>
      <c r="G136" s="217"/>
      <c r="I136" s="156"/>
      <c r="J136" s="149"/>
      <c r="K136" s="223"/>
      <c r="L136" s="58" t="s">
        <v>164</v>
      </c>
    </row>
    <row r="137" spans="2:16" ht="30" customHeight="1" x14ac:dyDescent="0.15">
      <c r="B137" s="165" t="s">
        <v>165</v>
      </c>
      <c r="C137" s="74" t="s">
        <v>166</v>
      </c>
      <c r="D137" s="77"/>
      <c r="E137" s="128"/>
      <c r="F137" s="25"/>
      <c r="G137" s="217"/>
      <c r="I137" s="156"/>
      <c r="J137" s="149"/>
      <c r="K137" s="223"/>
      <c r="L137" s="58" t="s">
        <v>167</v>
      </c>
    </row>
    <row r="138" spans="2:16" ht="43" customHeight="1" x14ac:dyDescent="0.15">
      <c r="B138" s="165" t="s">
        <v>168</v>
      </c>
      <c r="C138" s="74" t="s">
        <v>169</v>
      </c>
      <c r="D138" s="77"/>
      <c r="E138" s="128"/>
      <c r="F138" s="25"/>
      <c r="G138" s="217"/>
      <c r="I138" s="156"/>
      <c r="J138" s="149"/>
      <c r="K138" s="223"/>
      <c r="L138" s="58" t="s">
        <v>170</v>
      </c>
    </row>
    <row r="139" spans="2:16" x14ac:dyDescent="0.15">
      <c r="C139" s="28"/>
      <c r="D139" s="24"/>
      <c r="E139" s="134"/>
      <c r="G139" s="145"/>
      <c r="I139" s="149"/>
      <c r="J139" s="149"/>
      <c r="K139" s="149"/>
      <c r="L139" s="26"/>
    </row>
    <row r="140" spans="2:16" s="4" customFormat="1" x14ac:dyDescent="0.15">
      <c r="B140" s="12"/>
      <c r="C140" s="54"/>
      <c r="D140" s="13"/>
      <c r="E140" s="135"/>
      <c r="F140" s="15"/>
      <c r="G140" s="146"/>
      <c r="H140" s="15"/>
      <c r="I140" s="146"/>
      <c r="J140" s="146"/>
      <c r="K140" s="146"/>
      <c r="L140" s="15"/>
      <c r="M140" s="15" t="s">
        <v>27</v>
      </c>
      <c r="N140" s="15">
        <f>ROWS(E149:E158)</f>
        <v>10</v>
      </c>
      <c r="P140" s="110"/>
    </row>
    <row r="141" spans="2:16" s="4" customFormat="1" x14ac:dyDescent="0.15">
      <c r="B141" s="12"/>
      <c r="C141" s="13"/>
      <c r="D141" s="17"/>
      <c r="E141" s="135"/>
      <c r="F141" s="15"/>
      <c r="G141" s="146"/>
      <c r="H141" s="15"/>
      <c r="I141" s="146"/>
      <c r="J141" s="146"/>
      <c r="K141" s="146"/>
      <c r="L141" s="15"/>
      <c r="M141" s="15" t="s">
        <v>28</v>
      </c>
      <c r="N141" s="15">
        <f>ROWS(E149:E158) - COUNTIF(E149:E158, "Ei relevantti")</f>
        <v>10</v>
      </c>
    </row>
    <row r="142" spans="2:16" ht="25" x14ac:dyDescent="0.15">
      <c r="B142" s="31"/>
      <c r="C142" s="46" t="s">
        <v>13</v>
      </c>
      <c r="D142" s="32"/>
      <c r="E142" s="136"/>
      <c r="F142" s="33"/>
      <c r="G142" s="147"/>
      <c r="H142" s="33"/>
      <c r="I142" s="148"/>
      <c r="J142" s="148"/>
      <c r="K142" s="148"/>
      <c r="L142" s="34"/>
      <c r="M142" s="15" t="s">
        <v>29</v>
      </c>
      <c r="N142" s="15">
        <f>COUNTA(E149:E158)</f>
        <v>0</v>
      </c>
    </row>
    <row r="143" spans="2:16" x14ac:dyDescent="0.15">
      <c r="B143" s="31"/>
      <c r="C143" s="32"/>
      <c r="D143" s="13"/>
      <c r="E143" s="137"/>
      <c r="F143" s="33"/>
      <c r="G143" s="148"/>
      <c r="H143" s="33"/>
      <c r="I143" s="148"/>
      <c r="J143" s="148"/>
      <c r="K143" s="148"/>
      <c r="L143" s="33"/>
      <c r="M143" s="15" t="s">
        <v>30</v>
      </c>
      <c r="N143" s="15">
        <f>N140*2</f>
        <v>20</v>
      </c>
    </row>
    <row r="144" spans="2:16" x14ac:dyDescent="0.15">
      <c r="B144" s="31"/>
      <c r="C144" s="15" t="s">
        <v>171</v>
      </c>
      <c r="D144" s="32"/>
      <c r="E144" s="136"/>
      <c r="F144" s="33"/>
      <c r="G144" s="147"/>
      <c r="H144" s="33"/>
      <c r="I144" s="148"/>
      <c r="J144" s="148"/>
      <c r="K144" s="148"/>
      <c r="L144" s="34"/>
      <c r="M144" s="15" t="s">
        <v>32</v>
      </c>
      <c r="N144" s="60">
        <f>N141*2</f>
        <v>20</v>
      </c>
    </row>
    <row r="145" spans="2:16" x14ac:dyDescent="0.15">
      <c r="B145" s="31"/>
      <c r="C145" s="15"/>
      <c r="D145" s="32"/>
      <c r="E145" s="136"/>
      <c r="F145" s="33"/>
      <c r="G145" s="147"/>
      <c r="H145" s="33"/>
      <c r="I145" s="148"/>
      <c r="J145" s="148"/>
      <c r="K145" s="148"/>
      <c r="L145" s="34"/>
      <c r="M145" s="15" t="s">
        <v>33</v>
      </c>
      <c r="N145" s="15">
        <f>COUNTIF(E149:E158, "Kyllä") * 2 + COUNTIF(E149:E158, "Osittain") * 1</f>
        <v>0</v>
      </c>
    </row>
    <row r="146" spans="2:16" x14ac:dyDescent="0.15">
      <c r="B146" s="31"/>
      <c r="C146" s="15"/>
      <c r="D146" s="32"/>
      <c r="E146" s="136"/>
      <c r="F146" s="33"/>
      <c r="G146" s="147"/>
      <c r="H146" s="33"/>
      <c r="I146" s="148"/>
      <c r="J146" s="148"/>
      <c r="K146" s="148"/>
      <c r="L146" s="34"/>
      <c r="M146" s="15" t="s">
        <v>34</v>
      </c>
      <c r="N146" s="18">
        <f>IF(N144=0, 0, N145/N144)</f>
        <v>0</v>
      </c>
    </row>
    <row r="147" spans="2:16" x14ac:dyDescent="0.15">
      <c r="B147" s="35"/>
      <c r="C147" s="24"/>
      <c r="D147" s="27"/>
      <c r="E147" s="134"/>
      <c r="G147" s="145"/>
      <c r="I147" s="149"/>
      <c r="J147" s="149"/>
      <c r="K147" s="149"/>
      <c r="L147" s="26"/>
    </row>
    <row r="148" spans="2:16" ht="16" x14ac:dyDescent="0.2">
      <c r="B148" s="71" t="s">
        <v>35</v>
      </c>
      <c r="D148" s="41"/>
      <c r="E148" s="139" t="s">
        <v>36</v>
      </c>
      <c r="F148" s="43"/>
      <c r="G148" s="150" t="s">
        <v>37</v>
      </c>
      <c r="H148" s="43"/>
      <c r="I148" s="139" t="s">
        <v>38</v>
      </c>
      <c r="J148" s="159"/>
      <c r="K148" s="150" t="s">
        <v>40</v>
      </c>
      <c r="L148" s="44" t="s">
        <v>81</v>
      </c>
    </row>
    <row r="149" spans="2:16" ht="60" x14ac:dyDescent="0.15">
      <c r="B149" s="165" t="s">
        <v>172</v>
      </c>
      <c r="C149" s="74" t="s">
        <v>173</v>
      </c>
      <c r="D149" s="77"/>
      <c r="E149" s="128"/>
      <c r="F149" s="23"/>
      <c r="G149" s="217"/>
      <c r="I149" s="156"/>
      <c r="J149" s="149"/>
      <c r="K149" s="224"/>
      <c r="L149" s="52" t="s">
        <v>174</v>
      </c>
    </row>
    <row r="150" spans="2:16" ht="30" customHeight="1" x14ac:dyDescent="0.15">
      <c r="B150" s="165" t="s">
        <v>175</v>
      </c>
      <c r="C150" s="74" t="s">
        <v>176</v>
      </c>
      <c r="D150" s="77"/>
      <c r="E150" s="128"/>
      <c r="F150" s="25"/>
      <c r="G150" s="217"/>
      <c r="I150" s="156"/>
      <c r="J150" s="149"/>
      <c r="K150" s="223"/>
      <c r="L150" s="52" t="s">
        <v>177</v>
      </c>
    </row>
    <row r="151" spans="2:16" ht="48" customHeight="1" x14ac:dyDescent="0.15">
      <c r="B151" s="165" t="s">
        <v>178</v>
      </c>
      <c r="C151" s="74" t="s">
        <v>507</v>
      </c>
      <c r="D151" s="77"/>
      <c r="E151" s="128"/>
      <c r="F151" s="25"/>
      <c r="G151" s="217"/>
      <c r="I151" s="156"/>
      <c r="J151" s="149"/>
      <c r="K151" s="223"/>
      <c r="L151" s="52" t="s">
        <v>179</v>
      </c>
    </row>
    <row r="152" spans="2:16" ht="30" customHeight="1" x14ac:dyDescent="0.15">
      <c r="B152" s="165" t="s">
        <v>180</v>
      </c>
      <c r="C152" s="74" t="s">
        <v>181</v>
      </c>
      <c r="D152" s="77"/>
      <c r="E152" s="128"/>
      <c r="F152" s="25"/>
      <c r="G152" s="217"/>
      <c r="I152" s="156"/>
      <c r="J152" s="149"/>
      <c r="K152" s="223"/>
      <c r="L152" s="52" t="s">
        <v>182</v>
      </c>
    </row>
    <row r="153" spans="2:16" ht="30" customHeight="1" x14ac:dyDescent="0.15">
      <c r="B153" s="165" t="s">
        <v>183</v>
      </c>
      <c r="C153" s="74" t="s">
        <v>184</v>
      </c>
      <c r="D153" s="77"/>
      <c r="E153" s="128"/>
      <c r="F153" s="25"/>
      <c r="G153" s="217"/>
      <c r="I153" s="156"/>
      <c r="J153" s="149"/>
      <c r="K153" s="223"/>
      <c r="L153" s="52" t="s">
        <v>185</v>
      </c>
    </row>
    <row r="154" spans="2:16" ht="30" customHeight="1" x14ac:dyDescent="0.15">
      <c r="B154" s="165" t="s">
        <v>186</v>
      </c>
      <c r="C154" s="74" t="s">
        <v>187</v>
      </c>
      <c r="D154" s="77"/>
      <c r="E154" s="128"/>
      <c r="F154" s="25"/>
      <c r="G154" s="217"/>
      <c r="I154" s="156"/>
      <c r="J154" s="149"/>
      <c r="K154" s="223"/>
      <c r="L154" s="52" t="s">
        <v>188</v>
      </c>
    </row>
    <row r="155" spans="2:16" ht="30" customHeight="1" x14ac:dyDescent="0.15">
      <c r="B155" s="165" t="s">
        <v>189</v>
      </c>
      <c r="C155" s="74" t="s">
        <v>526</v>
      </c>
      <c r="D155" s="77"/>
      <c r="E155" s="128"/>
      <c r="F155" s="25"/>
      <c r="G155" s="217"/>
      <c r="I155" s="156"/>
      <c r="J155" s="149"/>
      <c r="K155" s="223"/>
      <c r="L155" s="52" t="s">
        <v>190</v>
      </c>
    </row>
    <row r="156" spans="2:16" ht="45" x14ac:dyDescent="0.15">
      <c r="B156" s="165" t="s">
        <v>191</v>
      </c>
      <c r="C156" s="74" t="s">
        <v>508</v>
      </c>
      <c r="D156" s="77"/>
      <c r="E156" s="128"/>
      <c r="F156" s="25"/>
      <c r="G156" s="217"/>
      <c r="I156" s="156"/>
      <c r="J156" s="149"/>
      <c r="K156" s="223"/>
      <c r="L156" s="52" t="s">
        <v>509</v>
      </c>
    </row>
    <row r="157" spans="2:16" ht="31" customHeight="1" x14ac:dyDescent="0.15">
      <c r="B157" s="165" t="s">
        <v>192</v>
      </c>
      <c r="C157" s="74" t="s">
        <v>193</v>
      </c>
      <c r="D157" s="77"/>
      <c r="E157" s="128"/>
      <c r="F157" s="25"/>
      <c r="G157" s="217"/>
      <c r="I157" s="156"/>
      <c r="J157" s="149"/>
      <c r="K157" s="223"/>
      <c r="L157" s="52" t="s">
        <v>194</v>
      </c>
    </row>
    <row r="158" spans="2:16" ht="31" customHeight="1" x14ac:dyDescent="0.15">
      <c r="B158" s="165" t="s">
        <v>195</v>
      </c>
      <c r="C158" s="74" t="s">
        <v>510</v>
      </c>
      <c r="D158" s="77"/>
      <c r="E158" s="128"/>
      <c r="F158" s="25"/>
      <c r="G158" s="217"/>
      <c r="I158" s="156"/>
      <c r="J158" s="149"/>
      <c r="K158" s="223"/>
      <c r="L158" s="52" t="s">
        <v>511</v>
      </c>
    </row>
    <row r="159" spans="2:16" x14ac:dyDescent="0.15">
      <c r="C159" s="28"/>
      <c r="D159" s="24"/>
      <c r="E159" s="134"/>
      <c r="G159" s="145"/>
      <c r="I159" s="149"/>
      <c r="J159" s="149"/>
      <c r="K159" s="149"/>
      <c r="L159" s="26"/>
    </row>
    <row r="160" spans="2:16" s="4" customFormat="1" x14ac:dyDescent="0.15">
      <c r="B160" s="12"/>
      <c r="C160" s="54"/>
      <c r="D160" s="13"/>
      <c r="E160" s="135"/>
      <c r="F160" s="15"/>
      <c r="G160" s="146"/>
      <c r="H160" s="15"/>
      <c r="I160" s="146"/>
      <c r="J160" s="146"/>
      <c r="K160" s="146"/>
      <c r="L160" s="15"/>
      <c r="M160" s="15" t="s">
        <v>27</v>
      </c>
      <c r="N160" s="15">
        <f>ROWS(E169:E178)</f>
        <v>10</v>
      </c>
      <c r="P160" s="110"/>
    </row>
    <row r="161" spans="2:14" s="4" customFormat="1" x14ac:dyDescent="0.15">
      <c r="B161" s="12"/>
      <c r="C161" s="13"/>
      <c r="D161" s="17"/>
      <c r="E161" s="135"/>
      <c r="F161" s="15"/>
      <c r="G161" s="146"/>
      <c r="H161" s="15"/>
      <c r="I161" s="146"/>
      <c r="J161" s="146"/>
      <c r="K161" s="146"/>
      <c r="L161" s="15"/>
      <c r="M161" s="15" t="s">
        <v>28</v>
      </c>
      <c r="N161" s="15">
        <f>ROWS(E169:E178) - COUNTIF(E169:E178, "Ei relevantti")</f>
        <v>10</v>
      </c>
    </row>
    <row r="162" spans="2:14" ht="25" x14ac:dyDescent="0.15">
      <c r="B162" s="31"/>
      <c r="C162" s="46" t="s">
        <v>14</v>
      </c>
      <c r="D162" s="32"/>
      <c r="E162" s="136"/>
      <c r="F162" s="33"/>
      <c r="G162" s="147"/>
      <c r="H162" s="33"/>
      <c r="I162" s="148"/>
      <c r="J162" s="148"/>
      <c r="K162" s="148"/>
      <c r="L162" s="34"/>
      <c r="M162" s="15" t="s">
        <v>29</v>
      </c>
      <c r="N162" s="15">
        <f>COUNTA(E169:E178)</f>
        <v>0</v>
      </c>
    </row>
    <row r="163" spans="2:14" x14ac:dyDescent="0.15">
      <c r="B163" s="31"/>
      <c r="C163" s="32"/>
      <c r="D163" s="13"/>
      <c r="E163" s="137"/>
      <c r="F163" s="33"/>
      <c r="G163" s="148"/>
      <c r="H163" s="33"/>
      <c r="I163" s="148"/>
      <c r="J163" s="148"/>
      <c r="K163" s="148"/>
      <c r="L163" s="33"/>
      <c r="M163" s="15" t="s">
        <v>30</v>
      </c>
      <c r="N163" s="15">
        <f>N160*2</f>
        <v>20</v>
      </c>
    </row>
    <row r="164" spans="2:14" x14ac:dyDescent="0.15">
      <c r="B164" s="31"/>
      <c r="C164" s="15" t="s">
        <v>196</v>
      </c>
      <c r="D164" s="32"/>
      <c r="E164" s="136"/>
      <c r="F164" s="33"/>
      <c r="G164" s="147"/>
      <c r="H164" s="33"/>
      <c r="I164" s="148"/>
      <c r="J164" s="148"/>
      <c r="K164" s="148"/>
      <c r="L164" s="34"/>
      <c r="M164" s="15" t="s">
        <v>32</v>
      </c>
      <c r="N164" s="60">
        <f>N161*2</f>
        <v>20</v>
      </c>
    </row>
    <row r="165" spans="2:14" x14ac:dyDescent="0.15">
      <c r="B165" s="31"/>
      <c r="C165" s="15"/>
      <c r="D165" s="32"/>
      <c r="E165" s="136"/>
      <c r="F165" s="33"/>
      <c r="G165" s="147"/>
      <c r="H165" s="33"/>
      <c r="I165" s="148"/>
      <c r="J165" s="148"/>
      <c r="K165" s="148"/>
      <c r="L165" s="34"/>
      <c r="M165" s="15" t="s">
        <v>33</v>
      </c>
      <c r="N165" s="15">
        <f>COUNTIF(E169:E178, "Kyllä") * 2 + COUNTIF(E169:E178, "Osittain") * 1</f>
        <v>0</v>
      </c>
    </row>
    <row r="166" spans="2:14" x14ac:dyDescent="0.15">
      <c r="B166" s="31"/>
      <c r="C166" s="15"/>
      <c r="D166" s="32"/>
      <c r="E166" s="136"/>
      <c r="F166" s="33"/>
      <c r="G166" s="147"/>
      <c r="H166" s="33"/>
      <c r="I166" s="148"/>
      <c r="J166" s="148"/>
      <c r="K166" s="148"/>
      <c r="L166" s="34"/>
      <c r="M166" s="15" t="s">
        <v>34</v>
      </c>
      <c r="N166" s="18">
        <f>IF(N164=0, 0, N165/N164)</f>
        <v>0</v>
      </c>
    </row>
    <row r="167" spans="2:14" x14ac:dyDescent="0.15">
      <c r="C167" s="24"/>
      <c r="E167" s="138"/>
      <c r="G167" s="149"/>
      <c r="I167" s="149"/>
      <c r="J167" s="149"/>
      <c r="K167" s="149"/>
    </row>
    <row r="168" spans="2:14" ht="16" x14ac:dyDescent="0.2">
      <c r="B168" s="71" t="s">
        <v>35</v>
      </c>
      <c r="D168" s="41"/>
      <c r="E168" s="139" t="s">
        <v>36</v>
      </c>
      <c r="F168" s="43"/>
      <c r="G168" s="150" t="s">
        <v>37</v>
      </c>
      <c r="H168" s="43"/>
      <c r="I168" s="139" t="s">
        <v>38</v>
      </c>
      <c r="J168" s="159"/>
      <c r="K168" s="150" t="s">
        <v>40</v>
      </c>
      <c r="L168" s="44" t="s">
        <v>81</v>
      </c>
    </row>
    <row r="169" spans="2:14" ht="45" x14ac:dyDescent="0.2">
      <c r="B169" s="165" t="s">
        <v>197</v>
      </c>
      <c r="C169" s="74" t="s">
        <v>198</v>
      </c>
      <c r="D169" s="80"/>
      <c r="E169" s="128"/>
      <c r="F169" s="25"/>
      <c r="G169" s="217"/>
      <c r="H169" s="57"/>
      <c r="I169" s="156"/>
      <c r="J169" s="161"/>
      <c r="K169" s="224"/>
      <c r="L169" s="116" t="s">
        <v>199</v>
      </c>
    </row>
    <row r="170" spans="2:14" ht="30" x14ac:dyDescent="0.15">
      <c r="B170" s="165" t="s">
        <v>200</v>
      </c>
      <c r="C170" s="74" t="s">
        <v>201</v>
      </c>
      <c r="D170" s="77"/>
      <c r="E170" s="128"/>
      <c r="F170" s="25"/>
      <c r="G170" s="217"/>
      <c r="I170" s="156"/>
      <c r="J170" s="149"/>
      <c r="K170" s="223"/>
      <c r="L170" s="52" t="s">
        <v>202</v>
      </c>
    </row>
    <row r="171" spans="2:14" ht="45" x14ac:dyDescent="0.15">
      <c r="B171" s="165" t="s">
        <v>203</v>
      </c>
      <c r="C171" s="74" t="s">
        <v>204</v>
      </c>
      <c r="D171" s="77"/>
      <c r="E171" s="128"/>
      <c r="F171" s="25"/>
      <c r="G171" s="217"/>
      <c r="I171" s="156"/>
      <c r="J171" s="149"/>
      <c r="K171" s="223"/>
      <c r="L171" s="52" t="s">
        <v>205</v>
      </c>
    </row>
    <row r="172" spans="2:14" ht="30" x14ac:dyDescent="0.15">
      <c r="B172" s="165" t="s">
        <v>206</v>
      </c>
      <c r="C172" s="74" t="s">
        <v>207</v>
      </c>
      <c r="D172" s="77"/>
      <c r="E172" s="128"/>
      <c r="F172" s="25"/>
      <c r="G172" s="217"/>
      <c r="I172" s="156"/>
      <c r="J172" s="149"/>
      <c r="K172" s="223"/>
      <c r="L172" s="52" t="s">
        <v>208</v>
      </c>
    </row>
    <row r="173" spans="2:14" ht="30" x14ac:dyDescent="0.15">
      <c r="B173" s="165" t="s">
        <v>209</v>
      </c>
      <c r="C173" s="74" t="s">
        <v>210</v>
      </c>
      <c r="D173" s="77"/>
      <c r="E173" s="128"/>
      <c r="F173" s="25"/>
      <c r="G173" s="217"/>
      <c r="I173" s="156"/>
      <c r="J173" s="149"/>
      <c r="K173" s="223"/>
      <c r="L173" s="52" t="s">
        <v>513</v>
      </c>
    </row>
    <row r="174" spans="2:14" ht="30" x14ac:dyDescent="0.15">
      <c r="B174" s="165" t="s">
        <v>211</v>
      </c>
      <c r="C174" s="74" t="s">
        <v>212</v>
      </c>
      <c r="D174" s="77"/>
      <c r="E174" s="128"/>
      <c r="F174" s="25"/>
      <c r="G174" s="217"/>
      <c r="I174" s="156"/>
      <c r="J174" s="149"/>
      <c r="K174" s="223"/>
      <c r="L174" s="52" t="s">
        <v>213</v>
      </c>
    </row>
    <row r="175" spans="2:14" ht="45" customHeight="1" x14ac:dyDescent="0.15">
      <c r="B175" s="165" t="s">
        <v>214</v>
      </c>
      <c r="C175" s="74" t="s">
        <v>527</v>
      </c>
      <c r="D175" s="77"/>
      <c r="E175" s="128"/>
      <c r="F175" s="25"/>
      <c r="G175" s="217"/>
      <c r="I175" s="156"/>
      <c r="J175" s="149"/>
      <c r="K175" s="223"/>
      <c r="L175" s="52" t="s">
        <v>215</v>
      </c>
    </row>
    <row r="176" spans="2:14" ht="60" x14ac:dyDescent="0.15">
      <c r="B176" s="165" t="s">
        <v>216</v>
      </c>
      <c r="C176" s="81" t="s">
        <v>217</v>
      </c>
      <c r="D176" s="77"/>
      <c r="E176" s="128"/>
      <c r="F176" s="25"/>
      <c r="G176" s="217"/>
      <c r="I176" s="156"/>
      <c r="J176" s="149"/>
      <c r="K176" s="223"/>
      <c r="L176" s="52" t="s">
        <v>218</v>
      </c>
    </row>
    <row r="177" spans="1:16" ht="45" x14ac:dyDescent="0.15">
      <c r="B177" s="165" t="s">
        <v>219</v>
      </c>
      <c r="C177" s="81" t="s">
        <v>528</v>
      </c>
      <c r="D177" s="77"/>
      <c r="E177" s="128"/>
      <c r="F177" s="25"/>
      <c r="G177" s="217"/>
      <c r="I177" s="156"/>
      <c r="J177" s="149"/>
      <c r="K177" s="223"/>
      <c r="L177" s="52" t="s">
        <v>529</v>
      </c>
    </row>
    <row r="178" spans="1:16" ht="45" x14ac:dyDescent="0.15">
      <c r="B178" s="165" t="s">
        <v>220</v>
      </c>
      <c r="C178" s="81" t="s">
        <v>221</v>
      </c>
      <c r="D178" s="77"/>
      <c r="E178" s="128"/>
      <c r="F178" s="25"/>
      <c r="G178" s="217"/>
      <c r="I178" s="156"/>
      <c r="J178" s="149"/>
      <c r="K178" s="223"/>
      <c r="L178" s="52" t="s">
        <v>222</v>
      </c>
    </row>
    <row r="179" spans="1:16" x14ac:dyDescent="0.15">
      <c r="C179" s="28"/>
      <c r="D179" s="24"/>
      <c r="E179" s="134"/>
      <c r="G179" s="145"/>
      <c r="I179" s="149"/>
      <c r="J179" s="149"/>
      <c r="K179" s="149"/>
      <c r="L179" s="26"/>
    </row>
    <row r="180" spans="1:16" s="4" customFormat="1" x14ac:dyDescent="0.15">
      <c r="B180" s="12"/>
      <c r="C180" s="13"/>
      <c r="D180" s="17"/>
      <c r="E180" s="135"/>
      <c r="F180" s="15"/>
      <c r="G180" s="146"/>
      <c r="H180" s="15"/>
      <c r="I180" s="146"/>
      <c r="J180" s="146"/>
      <c r="K180" s="146"/>
      <c r="L180" s="15"/>
      <c r="M180" s="15" t="s">
        <v>27</v>
      </c>
      <c r="N180" s="15">
        <f>ROWS(E189:E196)</f>
        <v>8</v>
      </c>
      <c r="P180" s="110"/>
    </row>
    <row r="181" spans="1:16" ht="25" x14ac:dyDescent="0.15">
      <c r="B181" s="31"/>
      <c r="C181" s="46" t="s">
        <v>15</v>
      </c>
      <c r="D181" s="32"/>
      <c r="E181" s="136"/>
      <c r="F181" s="33"/>
      <c r="G181" s="147"/>
      <c r="H181" s="33"/>
      <c r="I181" s="148"/>
      <c r="J181" s="148"/>
      <c r="K181" s="148"/>
      <c r="L181" s="34"/>
      <c r="M181" s="15" t="s">
        <v>28</v>
      </c>
      <c r="N181" s="15">
        <f>ROWS(E189:E196) - COUNTIF(E189:E196, "Ei relevantti")</f>
        <v>8</v>
      </c>
    </row>
    <row r="182" spans="1:16" x14ac:dyDescent="0.15">
      <c r="B182" s="31"/>
      <c r="C182" s="32"/>
      <c r="D182" s="13"/>
      <c r="E182" s="137"/>
      <c r="F182" s="33"/>
      <c r="G182" s="148"/>
      <c r="H182" s="33"/>
      <c r="I182" s="148"/>
      <c r="J182" s="148"/>
      <c r="K182" s="148"/>
      <c r="L182" s="33"/>
      <c r="M182" s="15" t="s">
        <v>29</v>
      </c>
      <c r="N182" s="15">
        <f>COUNTA(E189:E196)</f>
        <v>0</v>
      </c>
    </row>
    <row r="183" spans="1:16" x14ac:dyDescent="0.15">
      <c r="B183" s="31"/>
      <c r="C183" s="15" t="s">
        <v>223</v>
      </c>
      <c r="D183" s="32"/>
      <c r="E183" s="136"/>
      <c r="F183" s="33"/>
      <c r="G183" s="147"/>
      <c r="H183" s="33"/>
      <c r="I183" s="148"/>
      <c r="J183" s="148"/>
      <c r="K183" s="148"/>
      <c r="L183" s="34"/>
      <c r="M183" s="15" t="s">
        <v>30</v>
      </c>
      <c r="N183" s="15">
        <f>N180*2</f>
        <v>16</v>
      </c>
    </row>
    <row r="184" spans="1:16" x14ac:dyDescent="0.15">
      <c r="B184" s="31"/>
      <c r="C184" s="15"/>
      <c r="D184" s="32"/>
      <c r="E184" s="136"/>
      <c r="F184" s="33"/>
      <c r="G184" s="147"/>
      <c r="H184" s="33"/>
      <c r="I184" s="148"/>
      <c r="J184" s="148"/>
      <c r="K184" s="148"/>
      <c r="L184" s="34"/>
      <c r="M184" s="15" t="s">
        <v>32</v>
      </c>
      <c r="N184" s="60">
        <f>N181*2</f>
        <v>16</v>
      </c>
    </row>
    <row r="185" spans="1:16" x14ac:dyDescent="0.15">
      <c r="B185" s="31"/>
      <c r="C185" s="15"/>
      <c r="D185" s="32"/>
      <c r="E185" s="136"/>
      <c r="F185" s="33"/>
      <c r="G185" s="147"/>
      <c r="H185" s="33"/>
      <c r="I185" s="148"/>
      <c r="J185" s="148"/>
      <c r="K185" s="148"/>
      <c r="L185" s="34"/>
      <c r="M185" s="15" t="s">
        <v>33</v>
      </c>
      <c r="N185" s="15">
        <f>COUNTIF(E189:E196, "Kyllä") * 2 + COUNTIF(E189:E196, "Osittain") * 1</f>
        <v>0</v>
      </c>
    </row>
    <row r="186" spans="1:16" x14ac:dyDescent="0.15">
      <c r="B186" s="31"/>
      <c r="C186" s="15"/>
      <c r="D186" s="32"/>
      <c r="E186" s="136"/>
      <c r="F186" s="33"/>
      <c r="G186" s="147"/>
      <c r="H186" s="33"/>
      <c r="I186" s="148"/>
      <c r="J186" s="148"/>
      <c r="K186" s="148"/>
      <c r="L186" s="34"/>
      <c r="M186" s="15" t="s">
        <v>34</v>
      </c>
      <c r="N186" s="18">
        <f>IF(N184=0, 0, N185/N184)</f>
        <v>0</v>
      </c>
    </row>
    <row r="187" spans="1:16" x14ac:dyDescent="0.15">
      <c r="C187" s="24"/>
      <c r="D187" s="24"/>
      <c r="E187" s="134"/>
      <c r="G187" s="145"/>
      <c r="I187" s="149"/>
      <c r="J187" s="149"/>
      <c r="K187" s="149"/>
      <c r="L187" s="26"/>
    </row>
    <row r="188" spans="1:16" ht="16" x14ac:dyDescent="0.2">
      <c r="B188" s="71" t="s">
        <v>35</v>
      </c>
      <c r="D188" s="41"/>
      <c r="E188" s="139" t="s">
        <v>36</v>
      </c>
      <c r="F188" s="43"/>
      <c r="G188" s="150" t="s">
        <v>37</v>
      </c>
      <c r="H188" s="43"/>
      <c r="I188" s="139" t="s">
        <v>38</v>
      </c>
      <c r="J188" s="159"/>
      <c r="K188" s="150" t="s">
        <v>40</v>
      </c>
      <c r="L188" s="44" t="s">
        <v>81</v>
      </c>
    </row>
    <row r="189" spans="1:16" ht="29" customHeight="1" x14ac:dyDescent="0.2">
      <c r="B189" s="165" t="s">
        <v>224</v>
      </c>
      <c r="C189" s="75" t="s">
        <v>225</v>
      </c>
      <c r="D189" s="51"/>
      <c r="E189" s="128"/>
      <c r="G189" s="217"/>
      <c r="I189" s="156"/>
      <c r="J189" s="149"/>
      <c r="K189" s="224"/>
      <c r="L189" s="52" t="s">
        <v>226</v>
      </c>
    </row>
    <row r="190" spans="1:16" ht="29" customHeight="1" x14ac:dyDescent="0.15">
      <c r="B190" s="165" t="s">
        <v>227</v>
      </c>
      <c r="C190" s="75" t="s">
        <v>228</v>
      </c>
      <c r="D190" s="28"/>
      <c r="E190" s="128"/>
      <c r="G190" s="217"/>
      <c r="I190" s="156"/>
      <c r="J190" s="149"/>
      <c r="K190" s="223"/>
      <c r="L190" s="52" t="s">
        <v>229</v>
      </c>
    </row>
    <row r="191" spans="1:16" ht="29" customHeight="1" x14ac:dyDescent="0.15">
      <c r="B191" s="165" t="s">
        <v>230</v>
      </c>
      <c r="C191" s="75" t="s">
        <v>231</v>
      </c>
      <c r="D191" s="28"/>
      <c r="E191" s="128"/>
      <c r="G191" s="217"/>
      <c r="I191" s="156"/>
      <c r="J191" s="149"/>
      <c r="K191" s="223"/>
      <c r="L191" s="52" t="s">
        <v>232</v>
      </c>
    </row>
    <row r="192" spans="1:16" s="8" customFormat="1" ht="29" customHeight="1" x14ac:dyDescent="0.15">
      <c r="A192" s="2"/>
      <c r="B192" s="165" t="s">
        <v>233</v>
      </c>
      <c r="C192" s="75" t="s">
        <v>234</v>
      </c>
      <c r="D192" s="28"/>
      <c r="E192" s="128"/>
      <c r="G192" s="217"/>
      <c r="I192" s="156"/>
      <c r="J192" s="149"/>
      <c r="K192" s="223"/>
      <c r="L192" s="52" t="s">
        <v>235</v>
      </c>
    </row>
    <row r="193" spans="1:16" s="8" customFormat="1" ht="44" customHeight="1" x14ac:dyDescent="0.15">
      <c r="A193" s="2"/>
      <c r="B193" s="165" t="s">
        <v>236</v>
      </c>
      <c r="C193" s="75" t="s">
        <v>237</v>
      </c>
      <c r="D193" s="28"/>
      <c r="E193" s="128"/>
      <c r="G193" s="217"/>
      <c r="I193" s="156"/>
      <c r="J193" s="149"/>
      <c r="K193" s="223"/>
      <c r="L193" s="52" t="s">
        <v>238</v>
      </c>
    </row>
    <row r="194" spans="1:16" s="8" customFormat="1" ht="29" customHeight="1" x14ac:dyDescent="0.15">
      <c r="A194" s="2"/>
      <c r="B194" s="165" t="s">
        <v>239</v>
      </c>
      <c r="C194" s="75" t="s">
        <v>240</v>
      </c>
      <c r="D194" s="28"/>
      <c r="E194" s="128"/>
      <c r="G194" s="217"/>
      <c r="I194" s="156"/>
      <c r="J194" s="149"/>
      <c r="K194" s="223"/>
      <c r="L194" s="52" t="s">
        <v>505</v>
      </c>
    </row>
    <row r="195" spans="1:16" s="8" customFormat="1" ht="29" customHeight="1" x14ac:dyDescent="0.15">
      <c r="A195" s="2"/>
      <c r="B195" s="165" t="s">
        <v>241</v>
      </c>
      <c r="C195" s="75" t="s">
        <v>530</v>
      </c>
      <c r="D195" s="28"/>
      <c r="E195" s="128"/>
      <c r="G195" s="217"/>
      <c r="I195" s="156"/>
      <c r="J195" s="149"/>
      <c r="K195" s="223"/>
      <c r="L195" s="52" t="s">
        <v>242</v>
      </c>
    </row>
    <row r="196" spans="1:16" s="8" customFormat="1" ht="29" customHeight="1" x14ac:dyDescent="0.15">
      <c r="A196" s="2"/>
      <c r="B196" s="165" t="s">
        <v>243</v>
      </c>
      <c r="C196" s="75" t="s">
        <v>244</v>
      </c>
      <c r="D196" s="76"/>
      <c r="E196" s="128"/>
      <c r="G196" s="217"/>
      <c r="I196" s="156"/>
      <c r="J196" s="149"/>
      <c r="K196" s="223"/>
      <c r="L196" s="52" t="s">
        <v>245</v>
      </c>
    </row>
    <row r="197" spans="1:16" s="8" customFormat="1" x14ac:dyDescent="0.15">
      <c r="A197" s="2"/>
      <c r="B197" s="23"/>
      <c r="C197" s="24"/>
      <c r="D197" s="27"/>
      <c r="E197" s="132"/>
      <c r="F197" s="5"/>
      <c r="G197" s="221"/>
      <c r="I197" s="160"/>
      <c r="J197" s="149"/>
      <c r="K197" s="218"/>
      <c r="L197" s="26"/>
    </row>
    <row r="198" spans="1:16" s="8" customFormat="1" ht="60" x14ac:dyDescent="0.15">
      <c r="A198" s="2"/>
      <c r="B198" s="23"/>
      <c r="C198" s="24" t="s">
        <v>246</v>
      </c>
      <c r="D198" s="28"/>
      <c r="E198" s="132"/>
      <c r="G198" s="221"/>
      <c r="I198" s="149"/>
      <c r="J198" s="149"/>
      <c r="K198" s="218"/>
      <c r="L198" s="26"/>
    </row>
    <row r="199" spans="1:16" s="8" customFormat="1" ht="15" x14ac:dyDescent="0.15">
      <c r="A199" s="2"/>
      <c r="B199" s="23"/>
      <c r="C199" s="73" t="s">
        <v>247</v>
      </c>
      <c r="D199" s="29"/>
      <c r="E199" s="133"/>
      <c r="G199" s="217"/>
      <c r="I199" s="156"/>
      <c r="J199" s="149"/>
      <c r="K199" s="223"/>
      <c r="L199" s="26"/>
    </row>
    <row r="200" spans="1:16" s="8" customFormat="1" ht="15" x14ac:dyDescent="0.15">
      <c r="A200" s="2"/>
      <c r="B200" s="23"/>
      <c r="C200" s="73" t="s">
        <v>248</v>
      </c>
      <c r="D200" s="29"/>
      <c r="E200" s="133"/>
      <c r="G200" s="217"/>
      <c r="I200" s="156"/>
      <c r="J200" s="149"/>
      <c r="K200" s="223"/>
      <c r="L200" s="26"/>
    </row>
    <row r="201" spans="1:16" s="8" customFormat="1" ht="15" x14ac:dyDescent="0.15">
      <c r="A201" s="2"/>
      <c r="B201" s="23"/>
      <c r="C201" s="73" t="s">
        <v>249</v>
      </c>
      <c r="D201" s="29"/>
      <c r="E201" s="133"/>
      <c r="G201" s="217"/>
      <c r="I201" s="156"/>
      <c r="J201" s="149"/>
      <c r="K201" s="223"/>
      <c r="L201" s="26"/>
    </row>
    <row r="202" spans="1:16" s="8" customFormat="1" ht="15" x14ac:dyDescent="0.15">
      <c r="A202" s="2"/>
      <c r="B202" s="23"/>
      <c r="C202" s="73" t="s">
        <v>250</v>
      </c>
      <c r="D202" s="29"/>
      <c r="E202" s="133"/>
      <c r="G202" s="217"/>
      <c r="I202" s="156"/>
      <c r="J202" s="149"/>
      <c r="K202" s="223"/>
    </row>
    <row r="203" spans="1:16" s="8" customFormat="1" ht="15" x14ac:dyDescent="0.15">
      <c r="A203" s="2"/>
      <c r="B203" s="23"/>
      <c r="C203" s="73" t="s">
        <v>251</v>
      </c>
      <c r="D203" s="29"/>
      <c r="E203" s="133"/>
      <c r="G203" s="217"/>
      <c r="I203" s="156"/>
      <c r="J203" s="149"/>
      <c r="K203" s="223"/>
      <c r="L203" s="26"/>
    </row>
    <row r="204" spans="1:16" s="8" customFormat="1" ht="15" x14ac:dyDescent="0.15">
      <c r="A204" s="2"/>
      <c r="B204" s="23"/>
      <c r="C204" s="73" t="s">
        <v>252</v>
      </c>
      <c r="D204" s="29"/>
      <c r="E204" s="133"/>
      <c r="G204" s="217"/>
      <c r="I204" s="156"/>
      <c r="J204" s="149"/>
      <c r="K204" s="223"/>
      <c r="L204" s="26"/>
    </row>
    <row r="205" spans="1:16" s="8" customFormat="1" ht="15" x14ac:dyDescent="0.15">
      <c r="A205" s="2"/>
      <c r="B205" s="23"/>
      <c r="C205" s="73" t="s">
        <v>253</v>
      </c>
      <c r="D205" s="29"/>
      <c r="E205" s="133"/>
      <c r="G205" s="217"/>
      <c r="I205" s="156"/>
      <c r="J205" s="149"/>
      <c r="K205" s="223"/>
      <c r="L205" s="26"/>
    </row>
    <row r="206" spans="1:16" s="8" customFormat="1" ht="15" x14ac:dyDescent="0.15">
      <c r="A206" s="2"/>
      <c r="B206" s="23"/>
      <c r="C206" s="73" t="s">
        <v>79</v>
      </c>
      <c r="D206" s="29"/>
      <c r="E206" s="133"/>
      <c r="G206" s="217"/>
      <c r="I206" s="156"/>
      <c r="J206" s="149"/>
      <c r="K206" s="223"/>
      <c r="L206"/>
    </row>
    <row r="207" spans="1:16" x14ac:dyDescent="0.15">
      <c r="C207" s="2"/>
      <c r="D207" s="27"/>
      <c r="E207" s="134"/>
      <c r="G207" s="145"/>
      <c r="I207" s="149"/>
      <c r="J207" s="149"/>
      <c r="K207" s="149"/>
      <c r="L207" s="26"/>
    </row>
    <row r="208" spans="1:16" x14ac:dyDescent="0.15">
      <c r="A208" s="4"/>
      <c r="B208" s="37"/>
      <c r="C208" s="54"/>
      <c r="D208" s="38"/>
      <c r="E208" s="140"/>
      <c r="F208" s="39"/>
      <c r="G208" s="152"/>
      <c r="H208" s="39"/>
      <c r="I208" s="152"/>
      <c r="J208" s="152"/>
      <c r="K208" s="152"/>
      <c r="L208" s="39"/>
      <c r="M208" s="15" t="s">
        <v>27</v>
      </c>
      <c r="N208" s="15">
        <f>ROWS(E217:E223)</f>
        <v>7</v>
      </c>
      <c r="P208" s="110"/>
    </row>
    <row r="209" spans="1:14" x14ac:dyDescent="0.15">
      <c r="A209" s="4"/>
      <c r="B209" s="37"/>
      <c r="C209" s="38"/>
      <c r="D209" s="40"/>
      <c r="E209" s="140"/>
      <c r="F209" s="39"/>
      <c r="G209" s="152"/>
      <c r="H209" s="39"/>
      <c r="I209" s="152"/>
      <c r="J209" s="152"/>
      <c r="K209" s="152"/>
      <c r="L209" s="39"/>
      <c r="M209" s="15" t="s">
        <v>28</v>
      </c>
      <c r="N209" s="15">
        <f>ROWS(E217:E223) - COUNTIF(E217:E223, "Ei relevantti")</f>
        <v>7</v>
      </c>
    </row>
    <row r="210" spans="1:14" ht="25" x14ac:dyDescent="0.15">
      <c r="B210" s="31"/>
      <c r="C210" s="45" t="s">
        <v>16</v>
      </c>
      <c r="D210" s="32"/>
      <c r="E210" s="136"/>
      <c r="F210" s="33"/>
      <c r="G210" s="147"/>
      <c r="H210" s="33"/>
      <c r="I210" s="148"/>
      <c r="J210" s="148"/>
      <c r="K210" s="148"/>
      <c r="L210" s="34"/>
      <c r="M210" s="15" t="s">
        <v>29</v>
      </c>
      <c r="N210" s="15">
        <f>COUNTA(E217:E223)</f>
        <v>0</v>
      </c>
    </row>
    <row r="211" spans="1:14" x14ac:dyDescent="0.15">
      <c r="B211" s="31"/>
      <c r="C211" s="32"/>
      <c r="D211" s="13"/>
      <c r="E211" s="137"/>
      <c r="F211" s="33"/>
      <c r="G211" s="148"/>
      <c r="H211" s="33"/>
      <c r="I211" s="148"/>
      <c r="J211" s="148"/>
      <c r="K211" s="148"/>
      <c r="L211" s="33"/>
      <c r="M211" s="15" t="s">
        <v>30</v>
      </c>
      <c r="N211" s="15">
        <f>N208*2</f>
        <v>14</v>
      </c>
    </row>
    <row r="212" spans="1:14" x14ac:dyDescent="0.15">
      <c r="B212" s="31"/>
      <c r="C212" s="15" t="s">
        <v>254</v>
      </c>
      <c r="D212" s="32"/>
      <c r="E212" s="136"/>
      <c r="F212" s="33"/>
      <c r="G212" s="147"/>
      <c r="H212" s="33"/>
      <c r="I212" s="148"/>
      <c r="J212" s="148"/>
      <c r="K212" s="148"/>
      <c r="L212" s="34"/>
      <c r="M212" s="15" t="s">
        <v>32</v>
      </c>
      <c r="N212" s="60">
        <f>N209*2</f>
        <v>14</v>
      </c>
    </row>
    <row r="213" spans="1:14" x14ac:dyDescent="0.15">
      <c r="B213" s="31"/>
      <c r="C213" s="15"/>
      <c r="D213" s="32"/>
      <c r="E213" s="136"/>
      <c r="F213" s="33"/>
      <c r="G213" s="147"/>
      <c r="H213" s="33"/>
      <c r="I213" s="148"/>
      <c r="J213" s="148"/>
      <c r="K213" s="148"/>
      <c r="L213" s="34"/>
      <c r="M213" s="15" t="s">
        <v>33</v>
      </c>
      <c r="N213" s="15">
        <f>COUNTIF(E217:E223, "Kyllä") * 2 + COUNTIF(E217:E223, "Osittain") * 1</f>
        <v>0</v>
      </c>
    </row>
    <row r="214" spans="1:14" x14ac:dyDescent="0.15">
      <c r="B214" s="31"/>
      <c r="C214" s="15"/>
      <c r="D214" s="32"/>
      <c r="E214" s="136"/>
      <c r="F214" s="33"/>
      <c r="G214" s="147"/>
      <c r="H214" s="33"/>
      <c r="I214" s="148"/>
      <c r="J214" s="148"/>
      <c r="K214" s="148"/>
      <c r="L214" s="34"/>
      <c r="M214" s="15" t="s">
        <v>34</v>
      </c>
      <c r="N214" s="18">
        <f>IF(N212=0, 0, N213/N212)</f>
        <v>0</v>
      </c>
    </row>
    <row r="215" spans="1:14" x14ac:dyDescent="0.15">
      <c r="C215" s="24"/>
      <c r="D215" s="24"/>
      <c r="E215" s="134"/>
      <c r="G215" s="145"/>
      <c r="I215" s="149"/>
      <c r="J215" s="149"/>
      <c r="K215" s="149"/>
      <c r="L215" s="26"/>
    </row>
    <row r="216" spans="1:14" ht="16" x14ac:dyDescent="0.2">
      <c r="B216" s="71" t="s">
        <v>35</v>
      </c>
      <c r="D216" s="41"/>
      <c r="E216" s="139" t="s">
        <v>36</v>
      </c>
      <c r="F216" s="43"/>
      <c r="G216" s="150" t="s">
        <v>37</v>
      </c>
      <c r="H216" s="43"/>
      <c r="I216" s="150" t="s">
        <v>38</v>
      </c>
      <c r="J216" s="159"/>
      <c r="K216" s="150" t="s">
        <v>40</v>
      </c>
      <c r="L216" s="44" t="s">
        <v>81</v>
      </c>
    </row>
    <row r="217" spans="1:14" ht="30" customHeight="1" x14ac:dyDescent="0.15">
      <c r="B217" s="165" t="s">
        <v>255</v>
      </c>
      <c r="C217" s="74" t="s">
        <v>257</v>
      </c>
      <c r="D217" s="78"/>
      <c r="E217" s="129"/>
      <c r="F217" s="25"/>
      <c r="G217" s="222"/>
      <c r="I217" s="156"/>
      <c r="J217" s="149"/>
      <c r="K217" s="223"/>
      <c r="L217" s="52" t="s">
        <v>258</v>
      </c>
    </row>
    <row r="218" spans="1:14" ht="30" customHeight="1" x14ac:dyDescent="0.15">
      <c r="B218" s="165" t="s">
        <v>256</v>
      </c>
      <c r="C218" s="74" t="s">
        <v>260</v>
      </c>
      <c r="D218" s="78"/>
      <c r="E218" s="129"/>
      <c r="F218" s="25"/>
      <c r="G218" s="222"/>
      <c r="I218" s="156"/>
      <c r="J218" s="149"/>
      <c r="K218" s="223"/>
      <c r="L218" s="52" t="s">
        <v>261</v>
      </c>
    </row>
    <row r="219" spans="1:14" ht="42" customHeight="1" x14ac:dyDescent="0.15">
      <c r="B219" s="165" t="s">
        <v>259</v>
      </c>
      <c r="C219" s="74" t="s">
        <v>263</v>
      </c>
      <c r="D219" s="78"/>
      <c r="E219" s="129"/>
      <c r="F219" s="25"/>
      <c r="G219" s="222"/>
      <c r="I219" s="156"/>
      <c r="J219" s="149"/>
      <c r="K219" s="223"/>
      <c r="L219" s="52" t="s">
        <v>264</v>
      </c>
    </row>
    <row r="220" spans="1:14" ht="30" customHeight="1" x14ac:dyDescent="0.15">
      <c r="B220" s="165" t="s">
        <v>262</v>
      </c>
      <c r="C220" s="74" t="s">
        <v>266</v>
      </c>
      <c r="D220" s="78"/>
      <c r="E220" s="129"/>
      <c r="F220" s="25"/>
      <c r="G220" s="222"/>
      <c r="I220" s="156"/>
      <c r="J220" s="149"/>
      <c r="K220" s="223"/>
      <c r="L220" s="52" t="s">
        <v>267</v>
      </c>
    </row>
    <row r="221" spans="1:14" ht="30" customHeight="1" x14ac:dyDescent="0.15">
      <c r="B221" s="165" t="s">
        <v>265</v>
      </c>
      <c r="C221" s="84" t="s">
        <v>269</v>
      </c>
      <c r="D221" s="78"/>
      <c r="E221" s="129"/>
      <c r="F221" s="25"/>
      <c r="G221" s="222"/>
      <c r="I221" s="156"/>
      <c r="J221" s="149"/>
      <c r="K221" s="223"/>
      <c r="L221" s="52" t="s">
        <v>270</v>
      </c>
    </row>
    <row r="222" spans="1:14" ht="34" customHeight="1" x14ac:dyDescent="0.15">
      <c r="B222" s="165" t="s">
        <v>268</v>
      </c>
      <c r="C222" s="74" t="s">
        <v>272</v>
      </c>
      <c r="D222" s="78"/>
      <c r="E222" s="129"/>
      <c r="F222" s="25"/>
      <c r="G222" s="222"/>
      <c r="I222" s="156"/>
      <c r="J222" s="149"/>
      <c r="K222" s="223"/>
      <c r="L222" s="52" t="s">
        <v>273</v>
      </c>
    </row>
    <row r="223" spans="1:14" ht="42" customHeight="1" x14ac:dyDescent="0.15">
      <c r="B223" s="165" t="s">
        <v>271</v>
      </c>
      <c r="C223" s="74" t="s">
        <v>274</v>
      </c>
      <c r="D223" s="78"/>
      <c r="E223" s="129"/>
      <c r="F223" s="25"/>
      <c r="G223" s="216"/>
      <c r="I223" s="156"/>
      <c r="J223" s="149"/>
      <c r="K223" s="223"/>
      <c r="L223" s="52" t="s">
        <v>275</v>
      </c>
    </row>
    <row r="224" spans="1:14" x14ac:dyDescent="0.15">
      <c r="C224" s="2"/>
      <c r="E224" s="175"/>
      <c r="G224" s="145"/>
      <c r="I224" s="149"/>
      <c r="J224" s="149"/>
      <c r="K224" s="149"/>
      <c r="L224" s="26"/>
    </row>
    <row r="225" spans="1:16" x14ac:dyDescent="0.15">
      <c r="A225" s="62"/>
      <c r="B225" s="63"/>
      <c r="C225" s="64"/>
      <c r="D225" s="65"/>
      <c r="E225" s="141"/>
      <c r="F225" s="66"/>
      <c r="G225" s="153"/>
      <c r="H225" s="66"/>
      <c r="I225" s="153"/>
      <c r="J225" s="153"/>
      <c r="K225" s="153"/>
      <c r="L225" s="66"/>
      <c r="M225" s="66"/>
      <c r="N225" s="66"/>
    </row>
    <row r="226" spans="1:16" s="7" customFormat="1" ht="40" customHeight="1" x14ac:dyDescent="0.15">
      <c r="A226" s="67"/>
      <c r="B226" s="68" t="s">
        <v>17</v>
      </c>
      <c r="C226" s="69"/>
      <c r="D226" s="69"/>
      <c r="E226" s="142"/>
      <c r="F226" s="70"/>
      <c r="G226" s="154"/>
      <c r="H226" s="70"/>
      <c r="I226" s="154"/>
      <c r="J226" s="154"/>
      <c r="K226" s="154"/>
      <c r="L226" s="70"/>
      <c r="M226" s="70"/>
      <c r="N226" s="70"/>
    </row>
    <row r="227" spans="1:16" x14ac:dyDescent="0.15">
      <c r="A227" s="62"/>
      <c r="B227" s="63"/>
      <c r="C227" s="64"/>
      <c r="D227" s="65"/>
      <c r="E227" s="141"/>
      <c r="F227" s="66"/>
      <c r="G227" s="153"/>
      <c r="H227" s="66"/>
      <c r="I227" s="153"/>
      <c r="J227" s="153"/>
      <c r="K227" s="153"/>
      <c r="L227" s="66"/>
      <c r="M227" s="66"/>
      <c r="N227" s="66"/>
    </row>
    <row r="228" spans="1:16" x14ac:dyDescent="0.15">
      <c r="A228" s="62"/>
      <c r="B228" s="63"/>
      <c r="C228" s="64"/>
      <c r="D228" s="65"/>
      <c r="E228" s="141"/>
      <c r="F228" s="66"/>
      <c r="G228" s="153"/>
      <c r="H228" s="66"/>
      <c r="I228" s="153"/>
      <c r="J228" s="153"/>
      <c r="K228" s="153"/>
      <c r="L228" s="66"/>
      <c r="M228" s="66"/>
      <c r="N228" s="66"/>
    </row>
    <row r="229" spans="1:16" s="4" customFormat="1" ht="10" customHeight="1" x14ac:dyDescent="0.15">
      <c r="B229" s="12"/>
      <c r="C229" s="56"/>
      <c r="D229" s="13"/>
      <c r="E229" s="135"/>
      <c r="F229" s="15"/>
      <c r="G229" s="146"/>
      <c r="H229" s="15"/>
      <c r="I229" s="146"/>
      <c r="J229" s="146"/>
      <c r="K229" s="146"/>
      <c r="L229" s="15"/>
      <c r="M229" s="15" t="s">
        <v>27</v>
      </c>
      <c r="N229" s="15">
        <f>ROWS(E238:E247)</f>
        <v>10</v>
      </c>
      <c r="P229" s="110"/>
    </row>
    <row r="230" spans="1:16" s="4" customFormat="1" ht="9" customHeight="1" x14ac:dyDescent="0.15">
      <c r="B230" s="12"/>
      <c r="C230" s="13"/>
      <c r="D230" s="17"/>
      <c r="E230" s="135"/>
      <c r="F230" s="15"/>
      <c r="G230" s="146"/>
      <c r="H230" s="15"/>
      <c r="I230" s="146"/>
      <c r="J230" s="146"/>
      <c r="K230" s="146"/>
      <c r="L230" s="15"/>
      <c r="M230" s="15" t="s">
        <v>28</v>
      </c>
      <c r="N230" s="15">
        <f>ROWS(E238:E247) - COUNTIF(E238:E247, "Ei relevantti")</f>
        <v>10</v>
      </c>
    </row>
    <row r="231" spans="1:16" ht="25" x14ac:dyDescent="0.15">
      <c r="B231" s="31"/>
      <c r="C231" s="46" t="s">
        <v>276</v>
      </c>
      <c r="D231" s="32"/>
      <c r="E231" s="136"/>
      <c r="F231" s="33"/>
      <c r="G231" s="147"/>
      <c r="H231" s="33"/>
      <c r="I231" s="148"/>
      <c r="J231" s="148"/>
      <c r="K231" s="148"/>
      <c r="L231" s="34"/>
      <c r="M231" s="15" t="s">
        <v>29</v>
      </c>
      <c r="N231" s="15">
        <f>COUNTA(E238:E247)</f>
        <v>0</v>
      </c>
    </row>
    <row r="232" spans="1:16" x14ac:dyDescent="0.15">
      <c r="B232" s="31"/>
      <c r="C232" s="32"/>
      <c r="D232" s="13"/>
      <c r="E232" s="137"/>
      <c r="F232" s="33"/>
      <c r="G232" s="148"/>
      <c r="H232" s="33"/>
      <c r="I232" s="148"/>
      <c r="J232" s="148"/>
      <c r="K232" s="148"/>
      <c r="L232" s="33"/>
      <c r="M232" s="15" t="s">
        <v>30</v>
      </c>
      <c r="N232" s="15">
        <f>N229*2</f>
        <v>20</v>
      </c>
    </row>
    <row r="233" spans="1:16" x14ac:dyDescent="0.15">
      <c r="B233" s="31"/>
      <c r="C233" s="15" t="s">
        <v>277</v>
      </c>
      <c r="D233" s="32"/>
      <c r="E233" s="136"/>
      <c r="F233" s="33"/>
      <c r="G233" s="147"/>
      <c r="H233" s="33"/>
      <c r="I233" s="148"/>
      <c r="J233" s="148"/>
      <c r="K233" s="148"/>
      <c r="L233" s="34"/>
      <c r="M233" s="15" t="s">
        <v>32</v>
      </c>
      <c r="N233" s="60">
        <f>N230*2</f>
        <v>20</v>
      </c>
    </row>
    <row r="234" spans="1:16" x14ac:dyDescent="0.15">
      <c r="B234" s="31"/>
      <c r="C234" s="15"/>
      <c r="D234" s="32"/>
      <c r="E234" s="136"/>
      <c r="F234" s="33"/>
      <c r="G234" s="147"/>
      <c r="H234" s="33"/>
      <c r="I234" s="148"/>
      <c r="J234" s="148"/>
      <c r="K234" s="148"/>
      <c r="L234" s="34"/>
      <c r="M234" s="15" t="s">
        <v>33</v>
      </c>
      <c r="N234" s="15">
        <f>COUNTIF(E238:E247, "Kyllä") * 2 + COUNTIF(E238:E247, "Osittain") * 1</f>
        <v>0</v>
      </c>
    </row>
    <row r="235" spans="1:16" x14ac:dyDescent="0.15">
      <c r="B235" s="31"/>
      <c r="C235" s="15"/>
      <c r="D235" s="32"/>
      <c r="E235" s="136"/>
      <c r="F235" s="33"/>
      <c r="G235" s="147"/>
      <c r="H235" s="33"/>
      <c r="I235" s="148"/>
      <c r="J235" s="148"/>
      <c r="K235" s="148"/>
      <c r="L235" s="34"/>
      <c r="M235" s="15" t="s">
        <v>34</v>
      </c>
      <c r="N235" s="18">
        <f>IF(N233=0, 0, N234/N233)</f>
        <v>0</v>
      </c>
    </row>
    <row r="236" spans="1:16" x14ac:dyDescent="0.15">
      <c r="C236" s="23"/>
      <c r="D236" s="24"/>
      <c r="E236" s="134"/>
      <c r="G236" s="145"/>
      <c r="I236" s="149"/>
      <c r="J236" s="149"/>
      <c r="K236" s="149"/>
      <c r="L236" s="26"/>
    </row>
    <row r="237" spans="1:16" ht="16" x14ac:dyDescent="0.2">
      <c r="B237" s="71" t="s">
        <v>35</v>
      </c>
      <c r="D237" s="41"/>
      <c r="E237" s="139" t="s">
        <v>36</v>
      </c>
      <c r="F237" s="43"/>
      <c r="G237" s="150" t="s">
        <v>37</v>
      </c>
      <c r="H237" s="43"/>
      <c r="I237" s="139" t="s">
        <v>38</v>
      </c>
      <c r="J237" s="159"/>
      <c r="K237" s="150" t="s">
        <v>40</v>
      </c>
      <c r="L237" s="44" t="s">
        <v>81</v>
      </c>
    </row>
    <row r="238" spans="1:16" ht="30" x14ac:dyDescent="0.15">
      <c r="B238" s="165" t="s">
        <v>278</v>
      </c>
      <c r="C238" s="74" t="s">
        <v>279</v>
      </c>
      <c r="D238" s="77"/>
      <c r="E238" s="128"/>
      <c r="F238" s="25"/>
      <c r="G238" s="217"/>
      <c r="I238" s="156"/>
      <c r="J238" s="149"/>
      <c r="K238" s="224"/>
      <c r="L238" s="52" t="s">
        <v>280</v>
      </c>
    </row>
    <row r="239" spans="1:16" ht="30" x14ac:dyDescent="0.15">
      <c r="B239" s="165" t="s">
        <v>281</v>
      </c>
      <c r="C239" s="74" t="s">
        <v>282</v>
      </c>
      <c r="D239" s="77"/>
      <c r="E239" s="128"/>
      <c r="F239" s="25"/>
      <c r="G239" s="217"/>
      <c r="I239" s="156"/>
      <c r="J239" s="149"/>
      <c r="K239" s="223"/>
      <c r="L239" s="52" t="s">
        <v>283</v>
      </c>
    </row>
    <row r="240" spans="1:16" ht="45" x14ac:dyDescent="0.15">
      <c r="B240" s="165" t="s">
        <v>284</v>
      </c>
      <c r="C240" s="74" t="s">
        <v>285</v>
      </c>
      <c r="D240" s="77"/>
      <c r="E240" s="128"/>
      <c r="F240" s="25"/>
      <c r="G240" s="217"/>
      <c r="I240" s="156"/>
      <c r="J240" s="149"/>
      <c r="K240" s="223"/>
      <c r="L240" s="52" t="s">
        <v>286</v>
      </c>
    </row>
    <row r="241" spans="2:14" ht="30" x14ac:dyDescent="0.15">
      <c r="B241" s="165" t="s">
        <v>287</v>
      </c>
      <c r="C241" s="74" t="s">
        <v>288</v>
      </c>
      <c r="D241" s="77"/>
      <c r="E241" s="128"/>
      <c r="F241" s="25"/>
      <c r="G241" s="217"/>
      <c r="I241" s="156"/>
      <c r="J241" s="149"/>
      <c r="K241" s="223"/>
      <c r="L241" s="52" t="s">
        <v>289</v>
      </c>
    </row>
    <row r="242" spans="2:14" ht="30" x14ac:dyDescent="0.15">
      <c r="B242" s="165" t="s">
        <v>290</v>
      </c>
      <c r="C242" s="74" t="s">
        <v>291</v>
      </c>
      <c r="D242" s="77"/>
      <c r="E242" s="128"/>
      <c r="F242" s="25"/>
      <c r="G242" s="217"/>
      <c r="I242" s="156"/>
      <c r="J242" s="149"/>
      <c r="K242" s="223"/>
      <c r="L242" s="52" t="s">
        <v>292</v>
      </c>
    </row>
    <row r="243" spans="2:14" ht="30" x14ac:dyDescent="0.15">
      <c r="B243" s="165" t="s">
        <v>293</v>
      </c>
      <c r="C243" s="84" t="s">
        <v>294</v>
      </c>
      <c r="D243" s="77"/>
      <c r="E243" s="128"/>
      <c r="F243" s="25"/>
      <c r="G243" s="217"/>
      <c r="I243" s="156"/>
      <c r="J243" s="149"/>
      <c r="K243" s="223"/>
      <c r="L243" s="52" t="s">
        <v>295</v>
      </c>
    </row>
    <row r="244" spans="2:14" ht="45" x14ac:dyDescent="0.15">
      <c r="B244" s="165" t="s">
        <v>296</v>
      </c>
      <c r="C244" s="74" t="s">
        <v>514</v>
      </c>
      <c r="D244" s="77"/>
      <c r="E244" s="128"/>
      <c r="F244" s="25"/>
      <c r="G244" s="217"/>
      <c r="I244" s="156"/>
      <c r="J244" s="149"/>
      <c r="K244" s="223"/>
      <c r="L244" s="52" t="s">
        <v>297</v>
      </c>
    </row>
    <row r="245" spans="2:14" ht="45" x14ac:dyDescent="0.15">
      <c r="B245" s="165" t="s">
        <v>298</v>
      </c>
      <c r="C245" s="74" t="s">
        <v>300</v>
      </c>
      <c r="D245" s="77"/>
      <c r="E245" s="128"/>
      <c r="F245" s="25"/>
      <c r="G245" s="217"/>
      <c r="I245" s="156"/>
      <c r="J245" s="149"/>
      <c r="K245" s="223"/>
      <c r="L245" s="52" t="s">
        <v>301</v>
      </c>
    </row>
    <row r="246" spans="2:14" ht="30" x14ac:dyDescent="0.15">
      <c r="B246" s="165" t="s">
        <v>299</v>
      </c>
      <c r="C246" s="74" t="s">
        <v>303</v>
      </c>
      <c r="D246" s="78"/>
      <c r="E246" s="128"/>
      <c r="F246" s="25"/>
      <c r="G246" s="217"/>
      <c r="I246" s="156"/>
      <c r="J246" s="149"/>
      <c r="K246" s="223"/>
      <c r="L246" s="52" t="s">
        <v>304</v>
      </c>
    </row>
    <row r="247" spans="2:14" ht="15" x14ac:dyDescent="0.15">
      <c r="B247" s="165" t="s">
        <v>302</v>
      </c>
      <c r="C247" s="74" t="s">
        <v>305</v>
      </c>
      <c r="D247" s="78"/>
      <c r="E247" s="128"/>
      <c r="F247" s="25"/>
      <c r="G247" s="217"/>
      <c r="I247" s="156"/>
      <c r="J247" s="149"/>
      <c r="K247" s="223"/>
      <c r="L247" s="52" t="s">
        <v>306</v>
      </c>
    </row>
    <row r="248" spans="2:14" x14ac:dyDescent="0.15">
      <c r="C248" s="36"/>
      <c r="D248" s="27"/>
      <c r="E248" s="134"/>
      <c r="G248" s="145"/>
      <c r="I248" s="149"/>
      <c r="J248" s="149"/>
      <c r="K248" s="149"/>
      <c r="L248" s="26"/>
    </row>
    <row r="249" spans="2:14" x14ac:dyDescent="0.15">
      <c r="B249" s="12"/>
      <c r="C249" s="54"/>
      <c r="D249" s="13"/>
      <c r="E249" s="135"/>
      <c r="F249" s="15"/>
      <c r="G249" s="146"/>
      <c r="H249" s="15"/>
      <c r="I249" s="146"/>
      <c r="J249" s="146"/>
      <c r="K249" s="146"/>
      <c r="L249" s="15"/>
      <c r="M249" s="15" t="s">
        <v>27</v>
      </c>
      <c r="N249" s="15">
        <f>ROWS(E260:E266)</f>
        <v>7</v>
      </c>
    </row>
    <row r="250" spans="2:14" x14ac:dyDescent="0.15">
      <c r="B250" s="12"/>
      <c r="C250" s="13"/>
      <c r="D250" s="17"/>
      <c r="E250" s="135"/>
      <c r="F250" s="15"/>
      <c r="G250" s="146"/>
      <c r="H250" s="15"/>
      <c r="I250" s="146"/>
      <c r="J250" s="146"/>
      <c r="K250" s="146"/>
      <c r="L250" s="15"/>
      <c r="M250" s="15" t="s">
        <v>28</v>
      </c>
      <c r="N250" s="15">
        <f>ROWS(E260:E266) - COUNTIF(E260:E266, "Ei relevantti")</f>
        <v>7</v>
      </c>
    </row>
    <row r="251" spans="2:14" ht="25" x14ac:dyDescent="0.15">
      <c r="B251" s="31"/>
      <c r="C251" s="46" t="s">
        <v>19</v>
      </c>
      <c r="D251" s="32"/>
      <c r="E251" s="136"/>
      <c r="F251" s="33"/>
      <c r="G251" s="147"/>
      <c r="H251" s="33"/>
      <c r="I251" s="148"/>
      <c r="J251" s="148"/>
      <c r="K251" s="148"/>
      <c r="L251" s="34"/>
      <c r="M251" s="15" t="s">
        <v>29</v>
      </c>
      <c r="N251" s="15">
        <f>COUNTA(E260:E266)</f>
        <v>0</v>
      </c>
    </row>
    <row r="252" spans="2:14" x14ac:dyDescent="0.15">
      <c r="B252" s="31"/>
      <c r="C252" s="32"/>
      <c r="D252" s="13"/>
      <c r="E252" s="137"/>
      <c r="F252" s="33"/>
      <c r="G252" s="148"/>
      <c r="H252" s="33"/>
      <c r="I252" s="148"/>
      <c r="J252" s="148"/>
      <c r="K252" s="148"/>
      <c r="L252" s="33"/>
      <c r="M252" s="15" t="s">
        <v>30</v>
      </c>
      <c r="N252" s="15">
        <f>N249*2</f>
        <v>14</v>
      </c>
    </row>
    <row r="253" spans="2:14" x14ac:dyDescent="0.15">
      <c r="B253" s="31"/>
      <c r="C253" s="15" t="s">
        <v>307</v>
      </c>
      <c r="D253" s="32"/>
      <c r="E253" s="136"/>
      <c r="F253" s="33"/>
      <c r="G253" s="147"/>
      <c r="H253" s="33"/>
      <c r="I253" s="148"/>
      <c r="J253" s="148"/>
      <c r="K253" s="148"/>
      <c r="L253" s="34"/>
      <c r="M253" s="15" t="s">
        <v>32</v>
      </c>
      <c r="N253" s="60">
        <f>N250*2</f>
        <v>14</v>
      </c>
    </row>
    <row r="254" spans="2:14" x14ac:dyDescent="0.15">
      <c r="B254" s="31"/>
      <c r="C254" s="15"/>
      <c r="D254" s="32"/>
      <c r="E254" s="136"/>
      <c r="F254" s="33"/>
      <c r="G254" s="147"/>
      <c r="H254" s="33"/>
      <c r="I254" s="148"/>
      <c r="J254" s="148"/>
      <c r="K254" s="148"/>
      <c r="L254" s="34"/>
      <c r="M254" s="15" t="s">
        <v>33</v>
      </c>
      <c r="N254" s="15">
        <f>COUNTIF(E260:E266, "Kyllä") * 2 + COUNTIF(E260:E266, "Osittain") * 1</f>
        <v>0</v>
      </c>
    </row>
    <row r="255" spans="2:14" x14ac:dyDescent="0.15">
      <c r="B255" s="31"/>
      <c r="C255" s="15"/>
      <c r="D255" s="32"/>
      <c r="E255" s="136"/>
      <c r="F255" s="33"/>
      <c r="G255" s="147"/>
      <c r="H255" s="33"/>
      <c r="I255" s="148"/>
      <c r="J255" s="148"/>
      <c r="K255" s="148"/>
      <c r="L255" s="34"/>
      <c r="M255" s="15" t="s">
        <v>34</v>
      </c>
      <c r="N255" s="18">
        <f>IF(N253=0, 0, N254/N253)</f>
        <v>0</v>
      </c>
    </row>
    <row r="256" spans="2:14" ht="17" customHeight="1" x14ac:dyDescent="0.15">
      <c r="C256" s="23"/>
      <c r="D256" s="27"/>
      <c r="E256" s="134"/>
      <c r="G256" s="145"/>
      <c r="I256" s="149"/>
      <c r="J256" s="149"/>
      <c r="K256" s="149"/>
      <c r="L256" s="26"/>
      <c r="N256" s="166"/>
    </row>
    <row r="257" spans="2:16" x14ac:dyDescent="0.15">
      <c r="B257" s="117" t="s">
        <v>308</v>
      </c>
      <c r="D257" s="49"/>
      <c r="E257" s="143"/>
      <c r="F257" s="50"/>
      <c r="G257" s="155"/>
      <c r="I257" s="149"/>
      <c r="J257" s="149"/>
      <c r="K257" s="149"/>
      <c r="L257" s="26"/>
    </row>
    <row r="258" spans="2:16" ht="8" customHeight="1" x14ac:dyDescent="0.15">
      <c r="C258" s="2"/>
      <c r="D258" s="49"/>
      <c r="E258" s="143"/>
      <c r="F258" s="50"/>
      <c r="G258" s="155"/>
      <c r="I258" s="149"/>
      <c r="J258" s="149"/>
      <c r="K258" s="149"/>
      <c r="L258" s="26"/>
    </row>
    <row r="259" spans="2:16" ht="16" x14ac:dyDescent="0.2">
      <c r="B259" s="71" t="s">
        <v>35</v>
      </c>
      <c r="D259" s="41"/>
      <c r="E259" s="139" t="s">
        <v>36</v>
      </c>
      <c r="F259" s="43"/>
      <c r="G259" s="150" t="s">
        <v>37</v>
      </c>
      <c r="H259" s="43"/>
      <c r="I259" s="139" t="s">
        <v>38</v>
      </c>
      <c r="J259" s="159"/>
      <c r="K259" s="150" t="s">
        <v>40</v>
      </c>
      <c r="L259" s="44" t="s">
        <v>81</v>
      </c>
    </row>
    <row r="260" spans="2:16" ht="30" x14ac:dyDescent="0.15">
      <c r="B260" s="165" t="s">
        <v>309</v>
      </c>
      <c r="C260" s="74" t="s">
        <v>310</v>
      </c>
      <c r="D260" s="77"/>
      <c r="E260" s="128"/>
      <c r="F260" s="25"/>
      <c r="G260" s="217"/>
      <c r="H260" s="25"/>
      <c r="I260" s="156"/>
      <c r="J260" s="160"/>
      <c r="K260" s="224"/>
      <c r="L260" s="52" t="s">
        <v>311</v>
      </c>
    </row>
    <row r="261" spans="2:16" ht="30" x14ac:dyDescent="0.15">
      <c r="B261" s="165" t="s">
        <v>312</v>
      </c>
      <c r="C261" s="74" t="s">
        <v>313</v>
      </c>
      <c r="D261" s="82"/>
      <c r="E261" s="128"/>
      <c r="F261" s="25"/>
      <c r="G261" s="217"/>
      <c r="H261" s="25"/>
      <c r="I261" s="156"/>
      <c r="J261" s="160"/>
      <c r="K261" s="223"/>
      <c r="L261" s="52" t="s">
        <v>314</v>
      </c>
    </row>
    <row r="262" spans="2:16" ht="30" x14ac:dyDescent="0.15">
      <c r="B262" s="165" t="s">
        <v>315</v>
      </c>
      <c r="C262" s="74" t="s">
        <v>316</v>
      </c>
      <c r="D262" s="82"/>
      <c r="E262" s="128"/>
      <c r="F262" s="25"/>
      <c r="G262" s="217"/>
      <c r="H262" s="25"/>
      <c r="I262" s="156"/>
      <c r="J262" s="160"/>
      <c r="K262" s="223"/>
      <c r="L262" s="52" t="s">
        <v>317</v>
      </c>
    </row>
    <row r="263" spans="2:16" ht="30" x14ac:dyDescent="0.15">
      <c r="B263" s="165" t="s">
        <v>318</v>
      </c>
      <c r="C263" s="74" t="s">
        <v>319</v>
      </c>
      <c r="D263" s="82"/>
      <c r="E263" s="128"/>
      <c r="F263" s="25"/>
      <c r="G263" s="217"/>
      <c r="H263" s="25"/>
      <c r="I263" s="156"/>
      <c r="J263" s="160"/>
      <c r="K263" s="223"/>
      <c r="L263" s="52" t="s">
        <v>320</v>
      </c>
    </row>
    <row r="264" spans="2:16" ht="45" x14ac:dyDescent="0.15">
      <c r="B264" s="165" t="s">
        <v>321</v>
      </c>
      <c r="C264" s="74" t="s">
        <v>322</v>
      </c>
      <c r="D264" s="82"/>
      <c r="E264" s="128"/>
      <c r="F264" s="25"/>
      <c r="G264" s="217"/>
      <c r="H264" s="25"/>
      <c r="I264" s="156"/>
      <c r="J264" s="160"/>
      <c r="K264" s="223"/>
      <c r="L264" s="52" t="s">
        <v>323</v>
      </c>
    </row>
    <row r="265" spans="2:16" ht="30" x14ac:dyDescent="0.15">
      <c r="B265" s="165" t="s">
        <v>324</v>
      </c>
      <c r="C265" s="74" t="s">
        <v>325</v>
      </c>
      <c r="D265" s="82"/>
      <c r="E265" s="128"/>
      <c r="F265" s="25"/>
      <c r="G265" s="217"/>
      <c r="H265" s="25"/>
      <c r="I265" s="156"/>
      <c r="J265" s="160"/>
      <c r="K265" s="223"/>
      <c r="L265" s="52" t="s">
        <v>326</v>
      </c>
    </row>
    <row r="266" spans="2:16" ht="30" x14ac:dyDescent="0.15">
      <c r="B266" s="165" t="s">
        <v>327</v>
      </c>
      <c r="C266" s="74" t="s">
        <v>328</v>
      </c>
      <c r="D266" s="82"/>
      <c r="E266" s="128"/>
      <c r="F266" s="25"/>
      <c r="G266" s="217"/>
      <c r="H266" s="25"/>
      <c r="I266" s="156"/>
      <c r="J266" s="160"/>
      <c r="K266" s="223"/>
      <c r="L266" s="52" t="s">
        <v>329</v>
      </c>
    </row>
    <row r="267" spans="2:16" x14ac:dyDescent="0.15">
      <c r="C267" s="2"/>
      <c r="D267" s="49"/>
      <c r="E267" s="143"/>
      <c r="F267" s="50"/>
      <c r="G267" s="155"/>
      <c r="I267" s="149"/>
      <c r="J267" s="149"/>
      <c r="K267" s="149"/>
      <c r="L267" s="26"/>
    </row>
    <row r="268" spans="2:16" s="4" customFormat="1" x14ac:dyDescent="0.15">
      <c r="B268" s="12"/>
      <c r="C268" s="55"/>
      <c r="D268" s="13"/>
      <c r="E268" s="135"/>
      <c r="F268" s="15"/>
      <c r="G268" s="146"/>
      <c r="H268" s="15"/>
      <c r="I268" s="146"/>
      <c r="J268" s="146"/>
      <c r="K268" s="146"/>
      <c r="L268" s="15"/>
      <c r="M268" s="15" t="s">
        <v>27</v>
      </c>
      <c r="N268" s="15">
        <f>ROWS(E277:E283)</f>
        <v>7</v>
      </c>
      <c r="P268" s="110"/>
    </row>
    <row r="269" spans="2:16" s="4" customFormat="1" x14ac:dyDescent="0.15">
      <c r="B269" s="12"/>
      <c r="C269" s="13"/>
      <c r="D269" s="17"/>
      <c r="E269" s="135"/>
      <c r="F269" s="15"/>
      <c r="G269" s="146"/>
      <c r="H269" s="15"/>
      <c r="I269" s="146"/>
      <c r="J269" s="146"/>
      <c r="K269" s="146"/>
      <c r="L269" s="15"/>
      <c r="M269" s="15" t="s">
        <v>28</v>
      </c>
      <c r="N269" s="15">
        <f>ROWS(E277:E283) - COUNTIF(E277:E283, "Ei relevantti")</f>
        <v>7</v>
      </c>
    </row>
    <row r="270" spans="2:16" ht="25" x14ac:dyDescent="0.15">
      <c r="B270" s="31"/>
      <c r="C270" s="46" t="s">
        <v>20</v>
      </c>
      <c r="D270" s="32"/>
      <c r="E270" s="136"/>
      <c r="F270" s="33"/>
      <c r="G270" s="147"/>
      <c r="H270" s="33"/>
      <c r="I270" s="148"/>
      <c r="J270" s="148"/>
      <c r="K270" s="148"/>
      <c r="L270" s="34"/>
      <c r="M270" s="15" t="s">
        <v>29</v>
      </c>
      <c r="N270" s="15">
        <f>COUNTA(E277:E283)</f>
        <v>0</v>
      </c>
    </row>
    <row r="271" spans="2:16" x14ac:dyDescent="0.15">
      <c r="B271" s="31"/>
      <c r="C271" s="32"/>
      <c r="D271" s="13"/>
      <c r="E271" s="137"/>
      <c r="F271" s="33"/>
      <c r="G271" s="148"/>
      <c r="H271" s="33"/>
      <c r="I271" s="148"/>
      <c r="J271" s="148"/>
      <c r="K271" s="148"/>
      <c r="L271" s="33"/>
      <c r="M271" s="15" t="s">
        <v>30</v>
      </c>
      <c r="N271" s="15">
        <f>N268*2</f>
        <v>14</v>
      </c>
    </row>
    <row r="272" spans="2:16" x14ac:dyDescent="0.15">
      <c r="B272" s="31"/>
      <c r="C272" s="15" t="s">
        <v>330</v>
      </c>
      <c r="D272" s="32"/>
      <c r="E272" s="136"/>
      <c r="F272" s="33"/>
      <c r="G272" s="147"/>
      <c r="H272" s="33"/>
      <c r="I272" s="148"/>
      <c r="J272" s="148"/>
      <c r="K272" s="148"/>
      <c r="L272" s="34"/>
      <c r="M272" s="15" t="s">
        <v>32</v>
      </c>
      <c r="N272" s="60">
        <f>N269*2</f>
        <v>14</v>
      </c>
    </row>
    <row r="273" spans="2:16" x14ac:dyDescent="0.15">
      <c r="B273" s="31"/>
      <c r="C273" s="15"/>
      <c r="D273" s="32"/>
      <c r="E273" s="136"/>
      <c r="F273" s="33"/>
      <c r="G273" s="147"/>
      <c r="H273" s="33"/>
      <c r="I273" s="148"/>
      <c r="J273" s="148"/>
      <c r="K273" s="148"/>
      <c r="L273" s="34"/>
      <c r="M273" s="15" t="s">
        <v>33</v>
      </c>
      <c r="N273" s="15">
        <f>COUNTIF(E277:E283, "Kyllä") * 2 + COUNTIF(E277:E283, "Osittain") * 1</f>
        <v>0</v>
      </c>
    </row>
    <row r="274" spans="2:16" x14ac:dyDescent="0.15">
      <c r="B274" s="31"/>
      <c r="C274" s="15"/>
      <c r="D274" s="32"/>
      <c r="E274" s="136"/>
      <c r="F274" s="33"/>
      <c r="G274" s="147"/>
      <c r="H274" s="33"/>
      <c r="I274" s="148"/>
      <c r="J274" s="148"/>
      <c r="K274" s="148"/>
      <c r="L274" s="34"/>
      <c r="M274" s="15" t="s">
        <v>34</v>
      </c>
      <c r="N274" s="18">
        <f>IF(N272=0, 0, N273/N272)</f>
        <v>0</v>
      </c>
    </row>
    <row r="275" spans="2:16" x14ac:dyDescent="0.15">
      <c r="C275" s="24"/>
      <c r="E275" s="138"/>
      <c r="G275" s="149"/>
      <c r="I275" s="149"/>
      <c r="J275" s="149"/>
      <c r="K275" s="149"/>
    </row>
    <row r="276" spans="2:16" ht="16" x14ac:dyDescent="0.2">
      <c r="B276" s="71" t="s">
        <v>35</v>
      </c>
      <c r="D276" s="41"/>
      <c r="E276" s="139" t="s">
        <v>36</v>
      </c>
      <c r="F276" s="43"/>
      <c r="G276" s="150" t="s">
        <v>37</v>
      </c>
      <c r="H276" s="43"/>
      <c r="I276" s="139" t="s">
        <v>38</v>
      </c>
      <c r="J276" s="159"/>
      <c r="K276" s="150" t="s">
        <v>40</v>
      </c>
      <c r="L276" s="44" t="s">
        <v>81</v>
      </c>
    </row>
    <row r="277" spans="2:16" ht="30" x14ac:dyDescent="0.15">
      <c r="B277" s="165" t="s">
        <v>331</v>
      </c>
      <c r="C277" s="74" t="s">
        <v>332</v>
      </c>
      <c r="D277" s="77"/>
      <c r="E277" s="128"/>
      <c r="F277" s="25"/>
      <c r="G277" s="217"/>
      <c r="H277" s="25"/>
      <c r="I277" s="156"/>
      <c r="J277" s="160"/>
      <c r="K277" s="224"/>
      <c r="L277" s="52" t="s">
        <v>333</v>
      </c>
    </row>
    <row r="278" spans="2:16" ht="30" x14ac:dyDescent="0.15">
      <c r="B278" s="165" t="s">
        <v>334</v>
      </c>
      <c r="C278" s="74" t="s">
        <v>335</v>
      </c>
      <c r="D278" s="77"/>
      <c r="E278" s="128"/>
      <c r="F278" s="25"/>
      <c r="G278" s="217"/>
      <c r="H278" s="25"/>
      <c r="I278" s="156"/>
      <c r="J278" s="160"/>
      <c r="K278" s="223"/>
      <c r="L278" s="52" t="s">
        <v>336</v>
      </c>
    </row>
    <row r="279" spans="2:16" ht="30" x14ac:dyDescent="0.15">
      <c r="B279" s="165" t="s">
        <v>337</v>
      </c>
      <c r="C279" s="74" t="s">
        <v>338</v>
      </c>
      <c r="D279" s="78"/>
      <c r="E279" s="128"/>
      <c r="F279" s="25"/>
      <c r="G279" s="217"/>
      <c r="H279" s="25"/>
      <c r="I279" s="156"/>
      <c r="J279" s="160"/>
      <c r="K279" s="223"/>
      <c r="L279" s="52" t="s">
        <v>339</v>
      </c>
    </row>
    <row r="280" spans="2:16" ht="30" x14ac:dyDescent="0.15">
      <c r="B280" s="165" t="s">
        <v>340</v>
      </c>
      <c r="C280" s="74" t="s">
        <v>501</v>
      </c>
      <c r="D280" s="78"/>
      <c r="E280" s="128"/>
      <c r="F280" s="25"/>
      <c r="G280" s="217"/>
      <c r="H280" s="25"/>
      <c r="I280" s="156"/>
      <c r="J280" s="160"/>
      <c r="K280" s="223"/>
      <c r="L280" s="52" t="s">
        <v>341</v>
      </c>
    </row>
    <row r="281" spans="2:16" ht="45" x14ac:dyDescent="0.15">
      <c r="B281" s="165" t="s">
        <v>342</v>
      </c>
      <c r="C281" s="84" t="s">
        <v>531</v>
      </c>
      <c r="D281" s="78"/>
      <c r="E281" s="128"/>
      <c r="F281" s="25"/>
      <c r="G281" s="217"/>
      <c r="H281" s="25"/>
      <c r="I281" s="156"/>
      <c r="J281" s="160"/>
      <c r="K281" s="223"/>
      <c r="L281" s="52" t="s">
        <v>343</v>
      </c>
    </row>
    <row r="282" spans="2:16" ht="15" x14ac:dyDescent="0.15">
      <c r="B282" s="165" t="s">
        <v>344</v>
      </c>
      <c r="C282" s="74" t="s">
        <v>345</v>
      </c>
      <c r="D282" s="78"/>
      <c r="E282" s="128"/>
      <c r="F282" s="25"/>
      <c r="G282" s="217"/>
      <c r="H282" s="25"/>
      <c r="I282" s="156"/>
      <c r="J282" s="160"/>
      <c r="K282" s="223"/>
      <c r="L282" s="52" t="s">
        <v>346</v>
      </c>
    </row>
    <row r="283" spans="2:16" ht="30" x14ac:dyDescent="0.15">
      <c r="B283" s="165" t="s">
        <v>347</v>
      </c>
      <c r="C283" s="74" t="s">
        <v>348</v>
      </c>
      <c r="D283" s="78"/>
      <c r="E283" s="128"/>
      <c r="F283" s="25"/>
      <c r="G283" s="217"/>
      <c r="H283" s="25"/>
      <c r="I283" s="156"/>
      <c r="J283" s="160"/>
      <c r="K283" s="223"/>
      <c r="L283" s="52" t="s">
        <v>349</v>
      </c>
    </row>
    <row r="284" spans="2:16" x14ac:dyDescent="0.15">
      <c r="C284" s="36"/>
      <c r="E284" s="138"/>
      <c r="G284" s="149"/>
      <c r="I284" s="149"/>
      <c r="J284" s="149"/>
      <c r="K284" s="149"/>
    </row>
    <row r="285" spans="2:16" s="4" customFormat="1" x14ac:dyDescent="0.15">
      <c r="B285" s="12"/>
      <c r="C285" s="55"/>
      <c r="D285" s="13"/>
      <c r="E285" s="135"/>
      <c r="F285" s="15"/>
      <c r="G285" s="146"/>
      <c r="H285" s="15"/>
      <c r="I285" s="146"/>
      <c r="J285" s="146"/>
      <c r="K285" s="146"/>
      <c r="L285" s="15"/>
      <c r="M285" s="15" t="s">
        <v>27</v>
      </c>
      <c r="N285" s="15">
        <f>ROWS(E294:E303)</f>
        <v>10</v>
      </c>
      <c r="P285" s="110"/>
    </row>
    <row r="286" spans="2:16" s="4" customFormat="1" x14ac:dyDescent="0.15">
      <c r="B286" s="12"/>
      <c r="C286" s="13"/>
      <c r="D286" s="17"/>
      <c r="E286" s="135"/>
      <c r="F286" s="15"/>
      <c r="G286" s="146"/>
      <c r="H286" s="15"/>
      <c r="I286" s="146"/>
      <c r="J286" s="146"/>
      <c r="K286" s="146"/>
      <c r="L286" s="15"/>
      <c r="M286" s="15" t="s">
        <v>28</v>
      </c>
      <c r="N286" s="15">
        <f>ROWS(E294:E303) - COUNTIF(E294:E303, "Ei relevantti")</f>
        <v>10</v>
      </c>
    </row>
    <row r="287" spans="2:16" ht="25" x14ac:dyDescent="0.15">
      <c r="B287" s="31"/>
      <c r="C287" s="46" t="s">
        <v>21</v>
      </c>
      <c r="D287" s="32"/>
      <c r="E287" s="136"/>
      <c r="F287" s="33"/>
      <c r="G287" s="147"/>
      <c r="H287" s="33"/>
      <c r="I287" s="148"/>
      <c r="J287" s="148"/>
      <c r="K287" s="148"/>
      <c r="L287" s="34"/>
      <c r="M287" s="15" t="s">
        <v>29</v>
      </c>
      <c r="N287" s="15">
        <f>COUNTA(E294:E303)</f>
        <v>0</v>
      </c>
    </row>
    <row r="288" spans="2:16" x14ac:dyDescent="0.15">
      <c r="B288" s="31"/>
      <c r="C288" s="32"/>
      <c r="D288" s="13"/>
      <c r="E288" s="137"/>
      <c r="F288" s="33"/>
      <c r="G288" s="148"/>
      <c r="H288" s="33"/>
      <c r="I288" s="148"/>
      <c r="J288" s="148"/>
      <c r="K288" s="148"/>
      <c r="L288" s="33"/>
      <c r="M288" s="15" t="s">
        <v>30</v>
      </c>
      <c r="N288" s="15">
        <f>N285*2</f>
        <v>20</v>
      </c>
    </row>
    <row r="289" spans="1:14" x14ac:dyDescent="0.15">
      <c r="B289" s="31"/>
      <c r="C289" s="15" t="s">
        <v>350</v>
      </c>
      <c r="D289" s="32"/>
      <c r="E289" s="136"/>
      <c r="F289" s="33"/>
      <c r="G289" s="147"/>
      <c r="H289" s="33"/>
      <c r="I289" s="148"/>
      <c r="J289" s="148"/>
      <c r="K289" s="148"/>
      <c r="L289" s="34"/>
      <c r="M289" s="15" t="s">
        <v>32</v>
      </c>
      <c r="N289" s="60">
        <f>N286*2</f>
        <v>20</v>
      </c>
    </row>
    <row r="290" spans="1:14" x14ac:dyDescent="0.15">
      <c r="B290" s="31"/>
      <c r="C290" s="15"/>
      <c r="D290" s="32"/>
      <c r="E290" s="136"/>
      <c r="F290" s="33"/>
      <c r="G290" s="147"/>
      <c r="H290" s="33"/>
      <c r="I290" s="148"/>
      <c r="J290" s="148"/>
      <c r="K290" s="148"/>
      <c r="L290" s="34"/>
      <c r="M290" s="15" t="s">
        <v>33</v>
      </c>
      <c r="N290" s="15">
        <f>COUNTIF(E294:E303, "Kyllä") * 2 + COUNTIF(E294:E303, "Osittain") * 1</f>
        <v>0</v>
      </c>
    </row>
    <row r="291" spans="1:14" x14ac:dyDescent="0.15">
      <c r="B291" s="31"/>
      <c r="C291" s="15"/>
      <c r="D291" s="32"/>
      <c r="E291" s="136"/>
      <c r="F291" s="33"/>
      <c r="G291" s="147"/>
      <c r="H291" s="33"/>
      <c r="I291" s="148"/>
      <c r="J291" s="148"/>
      <c r="K291" s="148"/>
      <c r="L291" s="34"/>
      <c r="M291" s="15" t="s">
        <v>34</v>
      </c>
      <c r="N291" s="18">
        <f>IF(N289=0, 0, N290/N289)</f>
        <v>0</v>
      </c>
    </row>
    <row r="292" spans="1:14" x14ac:dyDescent="0.15">
      <c r="C292" s="24"/>
      <c r="E292" s="138"/>
      <c r="G292" s="149"/>
      <c r="I292" s="149"/>
      <c r="J292" s="149"/>
      <c r="K292" s="149"/>
    </row>
    <row r="293" spans="1:14" ht="16" x14ac:dyDescent="0.2">
      <c r="B293" s="71" t="s">
        <v>35</v>
      </c>
      <c r="D293" s="41"/>
      <c r="E293" s="139" t="s">
        <v>36</v>
      </c>
      <c r="F293" s="43"/>
      <c r="G293" s="150" t="s">
        <v>37</v>
      </c>
      <c r="H293" s="43"/>
      <c r="I293" s="139" t="s">
        <v>38</v>
      </c>
      <c r="J293" s="159"/>
      <c r="K293" s="150" t="s">
        <v>40</v>
      </c>
      <c r="L293" s="44" t="s">
        <v>81</v>
      </c>
    </row>
    <row r="294" spans="1:14" s="8" customFormat="1" ht="30" x14ac:dyDescent="0.15">
      <c r="A294" s="2"/>
      <c r="B294" s="165" t="s">
        <v>351</v>
      </c>
      <c r="C294" s="74" t="s">
        <v>352</v>
      </c>
      <c r="D294" s="77"/>
      <c r="E294" s="128"/>
      <c r="F294" s="25"/>
      <c r="G294" s="151"/>
      <c r="H294" s="25"/>
      <c r="I294" s="156"/>
      <c r="J294" s="160"/>
      <c r="K294" s="224"/>
      <c r="L294" s="52" t="s">
        <v>353</v>
      </c>
    </row>
    <row r="295" spans="1:14" s="8" customFormat="1" ht="45" x14ac:dyDescent="0.15">
      <c r="A295" s="2"/>
      <c r="B295" s="165" t="s">
        <v>354</v>
      </c>
      <c r="C295" s="74" t="s">
        <v>355</v>
      </c>
      <c r="D295" s="77"/>
      <c r="E295" s="128"/>
      <c r="F295" s="25"/>
      <c r="G295" s="151"/>
      <c r="H295" s="25"/>
      <c r="I295" s="156"/>
      <c r="J295" s="160"/>
      <c r="K295" s="223"/>
      <c r="L295" s="52" t="s">
        <v>356</v>
      </c>
    </row>
    <row r="296" spans="1:14" s="8" customFormat="1" ht="45" x14ac:dyDescent="0.15">
      <c r="A296" s="2"/>
      <c r="B296" s="165" t="s">
        <v>357</v>
      </c>
      <c r="C296" s="74" t="s">
        <v>358</v>
      </c>
      <c r="D296" s="77"/>
      <c r="E296" s="128"/>
      <c r="F296" s="25"/>
      <c r="G296" s="151"/>
      <c r="H296" s="25"/>
      <c r="I296" s="156"/>
      <c r="J296" s="160"/>
      <c r="K296" s="223"/>
      <c r="L296" s="52" t="s">
        <v>359</v>
      </c>
    </row>
    <row r="297" spans="1:14" s="8" customFormat="1" ht="30" x14ac:dyDescent="0.15">
      <c r="A297" s="2"/>
      <c r="B297" s="165" t="s">
        <v>360</v>
      </c>
      <c r="C297" s="74" t="s">
        <v>361</v>
      </c>
      <c r="D297" s="77"/>
      <c r="E297" s="128"/>
      <c r="F297" s="25"/>
      <c r="G297" s="151"/>
      <c r="H297" s="25"/>
      <c r="I297" s="156"/>
      <c r="J297" s="160"/>
      <c r="K297" s="223"/>
      <c r="L297" s="52" t="s">
        <v>362</v>
      </c>
    </row>
    <row r="298" spans="1:14" s="8" customFormat="1" ht="30" x14ac:dyDescent="0.15">
      <c r="A298" s="2"/>
      <c r="B298" s="165" t="s">
        <v>363</v>
      </c>
      <c r="C298" s="74" t="s">
        <v>364</v>
      </c>
      <c r="D298" s="77"/>
      <c r="E298" s="128"/>
      <c r="F298" s="25"/>
      <c r="G298" s="151"/>
      <c r="H298" s="25"/>
      <c r="I298" s="156"/>
      <c r="J298" s="160"/>
      <c r="K298" s="223"/>
      <c r="L298" s="52" t="s">
        <v>365</v>
      </c>
    </row>
    <row r="299" spans="1:14" s="8" customFormat="1" ht="15" x14ac:dyDescent="0.15">
      <c r="A299" s="2"/>
      <c r="B299" s="165" t="s">
        <v>366</v>
      </c>
      <c r="C299" s="74" t="s">
        <v>368</v>
      </c>
      <c r="D299" s="77"/>
      <c r="E299" s="128"/>
      <c r="F299" s="25"/>
      <c r="G299" s="151"/>
      <c r="H299" s="25"/>
      <c r="I299" s="156"/>
      <c r="J299" s="160"/>
      <c r="K299" s="223"/>
      <c r="L299" s="52" t="s">
        <v>369</v>
      </c>
    </row>
    <row r="300" spans="1:14" s="8" customFormat="1" ht="30" x14ac:dyDescent="0.15">
      <c r="A300" s="2"/>
      <c r="B300" s="165" t="s">
        <v>367</v>
      </c>
      <c r="C300" s="74" t="s">
        <v>371</v>
      </c>
      <c r="D300" s="77"/>
      <c r="E300" s="128"/>
      <c r="F300" s="25"/>
      <c r="G300" s="151"/>
      <c r="H300" s="25"/>
      <c r="I300" s="156"/>
      <c r="J300" s="160"/>
      <c r="K300" s="223"/>
      <c r="L300" s="52" t="s">
        <v>372</v>
      </c>
    </row>
    <row r="301" spans="1:14" s="8" customFormat="1" ht="30" x14ac:dyDescent="0.15">
      <c r="A301" s="2"/>
      <c r="B301" s="165" t="s">
        <v>370</v>
      </c>
      <c r="C301" s="74" t="s">
        <v>374</v>
      </c>
      <c r="D301" s="77"/>
      <c r="E301" s="128"/>
      <c r="F301" s="25"/>
      <c r="G301" s="151"/>
      <c r="H301" s="25"/>
      <c r="I301" s="156"/>
      <c r="J301" s="160"/>
      <c r="K301" s="223"/>
      <c r="L301" s="52" t="s">
        <v>375</v>
      </c>
    </row>
    <row r="302" spans="1:14" s="8" customFormat="1" ht="30" x14ac:dyDescent="0.15">
      <c r="A302" s="2"/>
      <c r="B302" s="165" t="s">
        <v>373</v>
      </c>
      <c r="C302" s="74" t="s">
        <v>502</v>
      </c>
      <c r="D302" s="77"/>
      <c r="E302" s="128"/>
      <c r="F302" s="25"/>
      <c r="G302" s="151"/>
      <c r="H302" s="25"/>
      <c r="I302" s="156"/>
      <c r="J302" s="160"/>
      <c r="K302" s="223"/>
      <c r="L302" s="52" t="s">
        <v>503</v>
      </c>
    </row>
    <row r="303" spans="1:14" s="8" customFormat="1" ht="34" customHeight="1" x14ac:dyDescent="0.15">
      <c r="A303" s="2"/>
      <c r="B303" s="165" t="s">
        <v>376</v>
      </c>
      <c r="C303" s="74" t="s">
        <v>532</v>
      </c>
      <c r="D303" s="77"/>
      <c r="E303" s="128"/>
      <c r="F303" s="25"/>
      <c r="G303" s="151"/>
      <c r="H303" s="25"/>
      <c r="I303" s="156"/>
      <c r="J303" s="160"/>
      <c r="K303" s="223"/>
      <c r="L303" s="52" t="s">
        <v>377</v>
      </c>
    </row>
    <row r="304" spans="1:14" x14ac:dyDescent="0.15">
      <c r="B304" s="35"/>
      <c r="C304" s="36"/>
      <c r="D304" s="27"/>
      <c r="E304" s="134"/>
      <c r="G304" s="145"/>
      <c r="I304" s="149"/>
      <c r="J304" s="149"/>
      <c r="K304" s="149"/>
      <c r="L304" s="26"/>
    </row>
    <row r="305" spans="2:16" s="4" customFormat="1" x14ac:dyDescent="0.15">
      <c r="B305" s="12"/>
      <c r="C305" s="15"/>
      <c r="D305" s="13"/>
      <c r="E305" s="135"/>
      <c r="F305" s="15"/>
      <c r="G305" s="146"/>
      <c r="H305" s="15"/>
      <c r="I305" s="146"/>
      <c r="J305" s="146"/>
      <c r="K305" s="146"/>
      <c r="L305" s="15"/>
      <c r="M305" s="15" t="s">
        <v>27</v>
      </c>
      <c r="N305" s="15">
        <f>ROWS(E316:E321)</f>
        <v>6</v>
      </c>
      <c r="P305" s="110"/>
    </row>
    <row r="306" spans="2:16" s="4" customFormat="1" x14ac:dyDescent="0.15">
      <c r="B306" s="12"/>
      <c r="C306" s="13"/>
      <c r="D306" s="17"/>
      <c r="E306" s="135"/>
      <c r="F306" s="15"/>
      <c r="G306" s="146"/>
      <c r="H306" s="15"/>
      <c r="I306" s="146"/>
      <c r="J306" s="146"/>
      <c r="K306" s="146"/>
      <c r="L306" s="15"/>
      <c r="M306" s="15" t="s">
        <v>28</v>
      </c>
      <c r="N306" s="15">
        <f>ROWS(E316:E321) - COUNTIF(E316:E321, "Ei relevantti")</f>
        <v>6</v>
      </c>
    </row>
    <row r="307" spans="2:16" ht="25" x14ac:dyDescent="0.15">
      <c r="B307" s="31"/>
      <c r="C307" s="46" t="s">
        <v>22</v>
      </c>
      <c r="D307" s="32"/>
      <c r="E307" s="136"/>
      <c r="F307" s="33"/>
      <c r="G307" s="147"/>
      <c r="H307" s="33"/>
      <c r="I307" s="148"/>
      <c r="J307" s="148"/>
      <c r="K307" s="148"/>
      <c r="L307" s="34"/>
      <c r="M307" s="15" t="s">
        <v>29</v>
      </c>
      <c r="N307" s="15">
        <f>COUNTA(E316:E321)</f>
        <v>0</v>
      </c>
    </row>
    <row r="308" spans="2:16" x14ac:dyDescent="0.15">
      <c r="B308" s="31"/>
      <c r="C308" s="32"/>
      <c r="D308" s="13"/>
      <c r="E308" s="137"/>
      <c r="F308" s="33"/>
      <c r="G308" s="148"/>
      <c r="H308" s="33"/>
      <c r="I308" s="148"/>
      <c r="J308" s="148"/>
      <c r="K308" s="148"/>
      <c r="L308" s="33"/>
      <c r="M308" s="15" t="s">
        <v>30</v>
      </c>
      <c r="N308" s="15">
        <f>N305*2</f>
        <v>12</v>
      </c>
    </row>
    <row r="309" spans="2:16" x14ac:dyDescent="0.15">
      <c r="B309" s="31"/>
      <c r="C309" s="15" t="s">
        <v>378</v>
      </c>
      <c r="D309" s="32"/>
      <c r="E309" s="136"/>
      <c r="F309" s="33"/>
      <c r="G309" s="147"/>
      <c r="H309" s="33"/>
      <c r="I309" s="148"/>
      <c r="J309" s="148"/>
      <c r="K309" s="148"/>
      <c r="L309" s="34"/>
      <c r="M309" s="15" t="s">
        <v>32</v>
      </c>
      <c r="N309" s="60">
        <f>N306*2</f>
        <v>12</v>
      </c>
    </row>
    <row r="310" spans="2:16" x14ac:dyDescent="0.15">
      <c r="B310" s="31"/>
      <c r="C310" s="15"/>
      <c r="D310" s="32"/>
      <c r="E310" s="136"/>
      <c r="F310" s="33"/>
      <c r="G310" s="147"/>
      <c r="H310" s="33"/>
      <c r="I310" s="148"/>
      <c r="J310" s="148"/>
      <c r="K310" s="148"/>
      <c r="L310" s="34"/>
      <c r="M310" s="15" t="s">
        <v>33</v>
      </c>
      <c r="N310" s="15">
        <f>COUNTIF(E316:E321, "Kyllä") * 2 + COUNTIF(E316:E321, "Osittain") * 1</f>
        <v>0</v>
      </c>
    </row>
    <row r="311" spans="2:16" x14ac:dyDescent="0.15">
      <c r="B311" s="31"/>
      <c r="C311" s="15"/>
      <c r="D311" s="32"/>
      <c r="E311" s="136"/>
      <c r="F311" s="33"/>
      <c r="G311" s="147"/>
      <c r="H311" s="33"/>
      <c r="I311" s="148"/>
      <c r="J311" s="148"/>
      <c r="K311" s="148"/>
      <c r="L311" s="34"/>
      <c r="M311" s="15" t="s">
        <v>34</v>
      </c>
      <c r="N311" s="18">
        <f>IF(N309=0, 0, N310/N309)</f>
        <v>0</v>
      </c>
    </row>
    <row r="312" spans="2:16" x14ac:dyDescent="0.15">
      <c r="C312" s="24"/>
      <c r="D312" s="24"/>
      <c r="E312" s="134"/>
      <c r="G312" s="145"/>
      <c r="I312" s="149"/>
      <c r="J312" s="149"/>
      <c r="K312" s="149"/>
      <c r="L312" s="26"/>
    </row>
    <row r="313" spans="2:16" x14ac:dyDescent="0.15">
      <c r="B313" s="117" t="s">
        <v>379</v>
      </c>
      <c r="C313" s="2"/>
      <c r="D313" s="24"/>
      <c r="E313" s="134"/>
      <c r="G313" s="145"/>
      <c r="I313" s="149"/>
      <c r="J313" s="149"/>
      <c r="K313" s="149"/>
      <c r="L313" s="26"/>
    </row>
    <row r="314" spans="2:16" x14ac:dyDescent="0.15">
      <c r="C314" s="2"/>
      <c r="E314" s="138"/>
      <c r="G314" s="149"/>
      <c r="I314" s="149"/>
      <c r="J314" s="149"/>
      <c r="K314" s="149"/>
    </row>
    <row r="315" spans="2:16" ht="16" x14ac:dyDescent="0.2">
      <c r="B315" s="71" t="s">
        <v>35</v>
      </c>
      <c r="D315" s="41"/>
      <c r="E315" s="139" t="s">
        <v>36</v>
      </c>
      <c r="F315" s="43"/>
      <c r="G315" s="150" t="s">
        <v>37</v>
      </c>
      <c r="H315" s="43"/>
      <c r="I315" s="139" t="s">
        <v>38</v>
      </c>
      <c r="J315" s="159"/>
      <c r="K315" s="150" t="s">
        <v>40</v>
      </c>
      <c r="L315" s="44" t="s">
        <v>81</v>
      </c>
    </row>
    <row r="316" spans="2:16" ht="30" x14ac:dyDescent="0.15">
      <c r="B316" s="165" t="s">
        <v>380</v>
      </c>
      <c r="C316" s="74" t="s">
        <v>381</v>
      </c>
      <c r="D316" s="77"/>
      <c r="E316" s="128"/>
      <c r="F316" s="25"/>
      <c r="G316" s="151"/>
      <c r="H316" s="25"/>
      <c r="I316" s="156"/>
      <c r="J316" s="160"/>
      <c r="K316" s="224"/>
      <c r="L316" s="52" t="s">
        <v>382</v>
      </c>
    </row>
    <row r="317" spans="2:16" ht="30" customHeight="1" x14ac:dyDescent="0.15">
      <c r="B317" s="165" t="s">
        <v>383</v>
      </c>
      <c r="C317" s="74" t="s">
        <v>384</v>
      </c>
      <c r="D317" s="77"/>
      <c r="E317" s="128"/>
      <c r="F317" s="25"/>
      <c r="G317" s="151"/>
      <c r="H317" s="25"/>
      <c r="I317" s="156"/>
      <c r="J317" s="160"/>
      <c r="K317" s="223"/>
      <c r="L317" s="52" t="s">
        <v>385</v>
      </c>
    </row>
    <row r="318" spans="2:16" ht="30" x14ac:dyDescent="0.15">
      <c r="B318" s="165" t="s">
        <v>386</v>
      </c>
      <c r="C318" s="74" t="s">
        <v>387</v>
      </c>
      <c r="D318" s="77"/>
      <c r="E318" s="128"/>
      <c r="F318" s="25"/>
      <c r="G318" s="151"/>
      <c r="H318" s="25"/>
      <c r="I318" s="156"/>
      <c r="J318" s="160"/>
      <c r="K318" s="223"/>
      <c r="L318" s="52" t="s">
        <v>388</v>
      </c>
    </row>
    <row r="319" spans="2:16" ht="30" x14ac:dyDescent="0.15">
      <c r="B319" s="165" t="s">
        <v>389</v>
      </c>
      <c r="C319" s="74" t="s">
        <v>390</v>
      </c>
      <c r="D319" s="77"/>
      <c r="E319" s="128"/>
      <c r="F319" s="25"/>
      <c r="G319" s="151"/>
      <c r="H319" s="25"/>
      <c r="I319" s="156"/>
      <c r="J319" s="160"/>
      <c r="K319" s="223"/>
      <c r="L319" s="52" t="s">
        <v>391</v>
      </c>
    </row>
    <row r="320" spans="2:16" ht="30" x14ac:dyDescent="0.15">
      <c r="B320" s="165" t="s">
        <v>392</v>
      </c>
      <c r="C320" s="74" t="s">
        <v>393</v>
      </c>
      <c r="D320" s="77"/>
      <c r="E320" s="128"/>
      <c r="F320" s="25"/>
      <c r="G320" s="151"/>
      <c r="H320" s="25"/>
      <c r="I320" s="156"/>
      <c r="J320" s="160"/>
      <c r="K320" s="223"/>
      <c r="L320" s="52" t="s">
        <v>394</v>
      </c>
    </row>
    <row r="321" spans="1:16" ht="45" x14ac:dyDescent="0.15">
      <c r="B321" s="165" t="s">
        <v>395</v>
      </c>
      <c r="C321" s="74" t="s">
        <v>396</v>
      </c>
      <c r="D321" s="77"/>
      <c r="E321" s="128"/>
      <c r="F321" s="25"/>
      <c r="G321" s="151"/>
      <c r="H321" s="25"/>
      <c r="I321" s="156"/>
      <c r="J321" s="160"/>
      <c r="K321" s="223"/>
      <c r="L321" s="52" t="s">
        <v>397</v>
      </c>
    </row>
    <row r="322" spans="1:16" x14ac:dyDescent="0.15">
      <c r="B322" s="35"/>
      <c r="C322" s="2"/>
      <c r="D322" s="27"/>
      <c r="E322" s="134"/>
      <c r="G322" s="145"/>
      <c r="I322" s="149"/>
      <c r="J322" s="149"/>
      <c r="K322" s="149"/>
      <c r="L322" s="26"/>
    </row>
    <row r="323" spans="1:16" x14ac:dyDescent="0.15">
      <c r="A323" s="62"/>
      <c r="B323" s="63"/>
      <c r="C323" s="64"/>
      <c r="D323" s="65"/>
      <c r="E323" s="141"/>
      <c r="F323" s="66"/>
      <c r="G323" s="153"/>
      <c r="H323" s="66"/>
      <c r="I323" s="153"/>
      <c r="J323" s="153"/>
      <c r="K323" s="153"/>
      <c r="L323" s="66"/>
      <c r="M323" s="66"/>
      <c r="N323" s="66"/>
    </row>
    <row r="324" spans="1:16" s="7" customFormat="1" ht="40" customHeight="1" x14ac:dyDescent="0.15">
      <c r="A324" s="67"/>
      <c r="B324" s="68" t="s">
        <v>23</v>
      </c>
      <c r="C324" s="69"/>
      <c r="D324" s="69"/>
      <c r="E324" s="142"/>
      <c r="F324" s="70"/>
      <c r="G324" s="154"/>
      <c r="H324" s="70"/>
      <c r="I324" s="154"/>
      <c r="J324" s="154"/>
      <c r="K324" s="154"/>
      <c r="L324" s="70"/>
      <c r="M324" s="70"/>
      <c r="N324" s="70"/>
    </row>
    <row r="325" spans="1:16" x14ac:dyDescent="0.15">
      <c r="A325" s="62"/>
      <c r="B325" s="63"/>
      <c r="C325" s="64"/>
      <c r="D325" s="65"/>
      <c r="E325" s="141"/>
      <c r="F325" s="66"/>
      <c r="G325" s="153"/>
      <c r="H325" s="66"/>
      <c r="I325" s="153"/>
      <c r="J325" s="153"/>
      <c r="K325" s="153"/>
      <c r="L325" s="66"/>
      <c r="M325" s="66"/>
      <c r="N325" s="66"/>
    </row>
    <row r="326" spans="1:16" s="4" customFormat="1" x14ac:dyDescent="0.15">
      <c r="B326" s="12"/>
      <c r="C326" s="54"/>
      <c r="D326" s="13"/>
      <c r="E326" s="135"/>
      <c r="F326" s="15"/>
      <c r="G326" s="146"/>
      <c r="H326" s="15"/>
      <c r="I326" s="146"/>
      <c r="J326" s="146"/>
      <c r="K326" s="146"/>
      <c r="L326" s="15"/>
      <c r="M326" s="15" t="s">
        <v>27</v>
      </c>
      <c r="N326" s="15">
        <f>ROWS(E335:E342)</f>
        <v>8</v>
      </c>
      <c r="P326" s="110"/>
    </row>
    <row r="327" spans="1:16" s="4" customFormat="1" x14ac:dyDescent="0.15">
      <c r="B327" s="12"/>
      <c r="C327" s="13"/>
      <c r="D327" s="17"/>
      <c r="E327" s="135"/>
      <c r="F327" s="15"/>
      <c r="G327" s="146"/>
      <c r="H327" s="15"/>
      <c r="I327" s="146"/>
      <c r="J327" s="146"/>
      <c r="K327" s="146"/>
      <c r="L327" s="15"/>
      <c r="M327" s="15" t="s">
        <v>28</v>
      </c>
      <c r="N327" s="15">
        <f>ROWS(E335:E342) - COUNTIF(E335:E342, "Ei relevantti")</f>
        <v>8</v>
      </c>
    </row>
    <row r="328" spans="1:16" ht="25" x14ac:dyDescent="0.15">
      <c r="B328" s="31"/>
      <c r="C328" s="46" t="s">
        <v>24</v>
      </c>
      <c r="D328" s="32"/>
      <c r="E328" s="136"/>
      <c r="F328" s="33"/>
      <c r="G328" s="147"/>
      <c r="H328" s="33"/>
      <c r="I328" s="148"/>
      <c r="J328" s="148"/>
      <c r="K328" s="148"/>
      <c r="L328" s="34"/>
      <c r="M328" s="15" t="s">
        <v>29</v>
      </c>
      <c r="N328" s="15">
        <f>COUNTA(E335:E342)</f>
        <v>0</v>
      </c>
    </row>
    <row r="329" spans="1:16" x14ac:dyDescent="0.15">
      <c r="B329" s="31"/>
      <c r="C329" s="32"/>
      <c r="D329" s="13"/>
      <c r="E329" s="137"/>
      <c r="F329" s="33"/>
      <c r="G329" s="148"/>
      <c r="H329" s="33"/>
      <c r="I329" s="148"/>
      <c r="J329" s="148"/>
      <c r="K329" s="148"/>
      <c r="L329" s="33"/>
      <c r="M329" s="15" t="s">
        <v>30</v>
      </c>
      <c r="N329" s="15">
        <f>N326*2</f>
        <v>16</v>
      </c>
    </row>
    <row r="330" spans="1:16" x14ac:dyDescent="0.15">
      <c r="B330" s="31"/>
      <c r="C330" s="15" t="s">
        <v>398</v>
      </c>
      <c r="D330" s="32"/>
      <c r="E330" s="136"/>
      <c r="F330" s="33"/>
      <c r="G330" s="147"/>
      <c r="H330" s="33"/>
      <c r="I330" s="148"/>
      <c r="J330" s="148"/>
      <c r="K330" s="148"/>
      <c r="L330" s="34"/>
      <c r="M330" s="15" t="s">
        <v>32</v>
      </c>
      <c r="N330" s="60">
        <f>N327*2</f>
        <v>16</v>
      </c>
    </row>
    <row r="331" spans="1:16" x14ac:dyDescent="0.15">
      <c r="B331" s="31"/>
      <c r="C331" s="13"/>
      <c r="D331" s="32"/>
      <c r="E331" s="136"/>
      <c r="F331" s="33"/>
      <c r="G331" s="147"/>
      <c r="H331" s="33"/>
      <c r="I331" s="148"/>
      <c r="J331" s="148"/>
      <c r="K331" s="148"/>
      <c r="L331" s="34"/>
      <c r="M331" s="15" t="s">
        <v>33</v>
      </c>
      <c r="N331" s="15">
        <f>COUNTIF(E335:E342, "Kyllä") * 2 + COUNTIF(E335:E342, "Osittain") * 1</f>
        <v>0</v>
      </c>
    </row>
    <row r="332" spans="1:16" x14ac:dyDescent="0.15">
      <c r="B332" s="31"/>
      <c r="C332" s="13"/>
      <c r="D332" s="32"/>
      <c r="E332" s="136"/>
      <c r="F332" s="33"/>
      <c r="G332" s="147"/>
      <c r="H332" s="33"/>
      <c r="I332" s="148"/>
      <c r="J332" s="148"/>
      <c r="K332" s="148"/>
      <c r="L332" s="34"/>
      <c r="M332" s="15" t="s">
        <v>34</v>
      </c>
      <c r="N332" s="18">
        <f>IF(N330=0, 0, N331/N330)</f>
        <v>0</v>
      </c>
    </row>
    <row r="333" spans="1:16" x14ac:dyDescent="0.15">
      <c r="C333" s="24"/>
      <c r="E333" s="138"/>
      <c r="G333" s="149"/>
      <c r="I333" s="149"/>
      <c r="J333" s="149"/>
      <c r="K333" s="149"/>
    </row>
    <row r="334" spans="1:16" ht="16" x14ac:dyDescent="0.2">
      <c r="B334" s="71" t="s">
        <v>35</v>
      </c>
      <c r="D334" s="41"/>
      <c r="E334" s="139" t="s">
        <v>36</v>
      </c>
      <c r="F334" s="43"/>
      <c r="G334" s="150" t="s">
        <v>37</v>
      </c>
      <c r="H334" s="43"/>
      <c r="I334" s="139" t="s">
        <v>38</v>
      </c>
      <c r="J334" s="159"/>
      <c r="K334" s="150" t="s">
        <v>40</v>
      </c>
      <c r="L334" s="44" t="s">
        <v>81</v>
      </c>
    </row>
    <row r="335" spans="1:16" ht="30" x14ac:dyDescent="0.15">
      <c r="B335" s="165" t="s">
        <v>399</v>
      </c>
      <c r="C335" s="74" t="s">
        <v>400</v>
      </c>
      <c r="D335" s="77"/>
      <c r="E335" s="128"/>
      <c r="F335" s="25"/>
      <c r="G335" s="144"/>
      <c r="H335" s="25"/>
      <c r="I335" s="156"/>
      <c r="J335" s="160"/>
      <c r="K335" s="224"/>
      <c r="L335" s="52" t="s">
        <v>401</v>
      </c>
    </row>
    <row r="336" spans="1:16" ht="30" x14ac:dyDescent="0.15">
      <c r="B336" s="165" t="s">
        <v>402</v>
      </c>
      <c r="C336" s="74" t="s">
        <v>403</v>
      </c>
      <c r="D336" s="77"/>
      <c r="E336" s="128"/>
      <c r="F336" s="25"/>
      <c r="G336" s="144"/>
      <c r="H336" s="25"/>
      <c r="I336" s="156"/>
      <c r="J336" s="160"/>
      <c r="K336" s="223"/>
      <c r="L336" s="52" t="s">
        <v>404</v>
      </c>
    </row>
    <row r="337" spans="1:14" ht="15" x14ac:dyDescent="0.15">
      <c r="B337" s="165" t="s">
        <v>405</v>
      </c>
      <c r="C337" s="74" t="s">
        <v>406</v>
      </c>
      <c r="D337" s="77"/>
      <c r="E337" s="128"/>
      <c r="F337" s="25"/>
      <c r="G337" s="144"/>
      <c r="H337" s="25"/>
      <c r="I337" s="156"/>
      <c r="J337" s="160"/>
      <c r="K337" s="223"/>
      <c r="L337" s="52" t="s">
        <v>407</v>
      </c>
    </row>
    <row r="338" spans="1:14" ht="30" x14ac:dyDescent="0.15">
      <c r="B338" s="165" t="s">
        <v>408</v>
      </c>
      <c r="C338" s="74" t="s">
        <v>409</v>
      </c>
      <c r="D338" s="77"/>
      <c r="E338" s="128"/>
      <c r="F338" s="25"/>
      <c r="G338" s="144"/>
      <c r="H338" s="25"/>
      <c r="I338" s="156"/>
      <c r="J338" s="160"/>
      <c r="K338" s="223"/>
      <c r="L338" s="52" t="s">
        <v>410</v>
      </c>
    </row>
    <row r="339" spans="1:14" ht="30" x14ac:dyDescent="0.15">
      <c r="B339" s="165" t="s">
        <v>411</v>
      </c>
      <c r="C339" s="74" t="s">
        <v>412</v>
      </c>
      <c r="D339" s="77"/>
      <c r="E339" s="128"/>
      <c r="F339" s="25"/>
      <c r="G339" s="144"/>
      <c r="H339" s="25"/>
      <c r="I339" s="156"/>
      <c r="J339" s="160"/>
      <c r="K339" s="223"/>
      <c r="L339" s="52" t="s">
        <v>413</v>
      </c>
    </row>
    <row r="340" spans="1:14" ht="30" x14ac:dyDescent="0.15">
      <c r="B340" s="165" t="s">
        <v>414</v>
      </c>
      <c r="C340" s="74" t="s">
        <v>415</v>
      </c>
      <c r="D340" s="77"/>
      <c r="E340" s="128"/>
      <c r="F340" s="25"/>
      <c r="G340" s="144"/>
      <c r="H340" s="25"/>
      <c r="I340" s="156"/>
      <c r="J340" s="160"/>
      <c r="K340" s="223"/>
      <c r="L340" s="52" t="s">
        <v>416</v>
      </c>
    </row>
    <row r="341" spans="1:14" ht="30" x14ac:dyDescent="0.15">
      <c r="B341" s="165" t="s">
        <v>417</v>
      </c>
      <c r="C341" s="74" t="s">
        <v>418</v>
      </c>
      <c r="D341" s="77"/>
      <c r="E341" s="128"/>
      <c r="F341" s="25"/>
      <c r="G341" s="144"/>
      <c r="H341" s="25"/>
      <c r="I341" s="156"/>
      <c r="J341" s="160"/>
      <c r="K341" s="223"/>
      <c r="L341" s="52" t="s">
        <v>419</v>
      </c>
    </row>
    <row r="342" spans="1:14" ht="30" customHeight="1" x14ac:dyDescent="0.15">
      <c r="B342" s="165" t="s">
        <v>420</v>
      </c>
      <c r="C342" s="74" t="s">
        <v>421</v>
      </c>
      <c r="D342" s="77"/>
      <c r="E342" s="128"/>
      <c r="F342" s="25"/>
      <c r="G342" s="144"/>
      <c r="H342" s="25"/>
      <c r="I342" s="156"/>
      <c r="J342" s="160"/>
      <c r="K342" s="223"/>
      <c r="L342" s="52" t="s">
        <v>422</v>
      </c>
    </row>
    <row r="343" spans="1:14" x14ac:dyDescent="0.15">
      <c r="B343" s="35"/>
      <c r="C343" s="36"/>
      <c r="D343" s="28"/>
      <c r="E343" s="138"/>
      <c r="G343" s="149"/>
      <c r="I343" s="149"/>
      <c r="J343" s="149"/>
      <c r="K343" s="149"/>
      <c r="L343" s="26"/>
    </row>
    <row r="344" spans="1:14" x14ac:dyDescent="0.15">
      <c r="A344" s="4"/>
      <c r="B344" s="12"/>
      <c r="C344" s="54"/>
      <c r="D344" s="13"/>
      <c r="E344" s="135"/>
      <c r="F344" s="15"/>
      <c r="G344" s="146"/>
      <c r="H344" s="15"/>
      <c r="I344" s="146"/>
      <c r="J344" s="146"/>
      <c r="K344" s="146"/>
      <c r="L344" s="15"/>
      <c r="M344" s="15" t="s">
        <v>27</v>
      </c>
      <c r="N344" s="15">
        <f>ROWS(E353:E358)</f>
        <v>6</v>
      </c>
    </row>
    <row r="345" spans="1:14" x14ac:dyDescent="0.15">
      <c r="A345" s="4"/>
      <c r="B345" s="12"/>
      <c r="C345" s="13"/>
      <c r="D345" s="17"/>
      <c r="E345" s="135"/>
      <c r="F345" s="15"/>
      <c r="G345" s="146"/>
      <c r="H345" s="15"/>
      <c r="I345" s="146"/>
      <c r="J345" s="146"/>
      <c r="K345" s="146"/>
      <c r="L345" s="15"/>
      <c r="M345" s="15" t="s">
        <v>28</v>
      </c>
      <c r="N345" s="15">
        <f>ROWS(E353:E358) - COUNTIF(E353:E358, "Ei relevantti")</f>
        <v>6</v>
      </c>
    </row>
    <row r="346" spans="1:14" ht="25" x14ac:dyDescent="0.15">
      <c r="B346" s="31"/>
      <c r="C346" s="46" t="s">
        <v>25</v>
      </c>
      <c r="D346" s="32"/>
      <c r="E346" s="136"/>
      <c r="F346" s="33"/>
      <c r="G346" s="147"/>
      <c r="H346" s="33"/>
      <c r="I346" s="148"/>
      <c r="J346" s="148"/>
      <c r="K346" s="148"/>
      <c r="L346" s="34"/>
      <c r="M346" s="15" t="s">
        <v>29</v>
      </c>
      <c r="N346" s="15">
        <f>COUNTA(E353:E358)</f>
        <v>0</v>
      </c>
    </row>
    <row r="347" spans="1:14" x14ac:dyDescent="0.15">
      <c r="B347" s="31"/>
      <c r="C347" s="32"/>
      <c r="D347" s="13"/>
      <c r="E347" s="137"/>
      <c r="F347" s="33"/>
      <c r="G347" s="148"/>
      <c r="H347" s="33"/>
      <c r="I347" s="148"/>
      <c r="J347" s="148"/>
      <c r="K347" s="148"/>
      <c r="L347" s="33"/>
      <c r="M347" s="15" t="s">
        <v>30</v>
      </c>
      <c r="N347" s="15">
        <f>N344*2</f>
        <v>12</v>
      </c>
    </row>
    <row r="348" spans="1:14" x14ac:dyDescent="0.15">
      <c r="B348" s="31"/>
      <c r="C348" s="15" t="s">
        <v>423</v>
      </c>
      <c r="D348" s="32"/>
      <c r="E348" s="136"/>
      <c r="F348" s="33"/>
      <c r="G348" s="147"/>
      <c r="H348" s="33"/>
      <c r="I348" s="148"/>
      <c r="J348" s="148"/>
      <c r="K348" s="148"/>
      <c r="L348" s="34"/>
      <c r="M348" s="15" t="s">
        <v>32</v>
      </c>
      <c r="N348" s="60">
        <f>N345*2</f>
        <v>12</v>
      </c>
    </row>
    <row r="349" spans="1:14" x14ac:dyDescent="0.15">
      <c r="B349" s="31"/>
      <c r="C349" s="15"/>
      <c r="D349" s="32"/>
      <c r="E349" s="136"/>
      <c r="F349" s="33"/>
      <c r="G349" s="147"/>
      <c r="H349" s="33"/>
      <c r="I349" s="148"/>
      <c r="J349" s="148"/>
      <c r="K349" s="148"/>
      <c r="L349" s="34"/>
      <c r="M349" s="15" t="s">
        <v>33</v>
      </c>
      <c r="N349" s="15">
        <f>COUNTIF(E353:E358, "Kyllä") * 2 + COUNTIF(E353:E358, "Osittain") * 1</f>
        <v>0</v>
      </c>
    </row>
    <row r="350" spans="1:14" x14ac:dyDescent="0.15">
      <c r="B350" s="31"/>
      <c r="C350" s="15"/>
      <c r="D350" s="32"/>
      <c r="E350" s="136"/>
      <c r="F350" s="33"/>
      <c r="G350" s="147"/>
      <c r="H350" s="33"/>
      <c r="I350" s="148"/>
      <c r="J350" s="148"/>
      <c r="K350" s="148"/>
      <c r="L350" s="34"/>
      <c r="M350" s="15" t="s">
        <v>34</v>
      </c>
      <c r="N350" s="18">
        <f>IF(N348=0, 0, N349/N348)</f>
        <v>0</v>
      </c>
    </row>
    <row r="351" spans="1:14" x14ac:dyDescent="0.15">
      <c r="B351" s="35"/>
      <c r="C351" s="24"/>
      <c r="D351" s="27"/>
      <c r="E351" s="134"/>
      <c r="G351" s="145"/>
      <c r="I351" s="149"/>
      <c r="J351" s="149"/>
      <c r="K351" s="149"/>
      <c r="L351" s="26"/>
    </row>
    <row r="352" spans="1:14" ht="16" x14ac:dyDescent="0.2">
      <c r="B352" s="71" t="s">
        <v>35</v>
      </c>
      <c r="D352" s="41"/>
      <c r="E352" s="139" t="s">
        <v>36</v>
      </c>
      <c r="F352" s="43"/>
      <c r="G352" s="150" t="s">
        <v>37</v>
      </c>
      <c r="H352" s="43"/>
      <c r="I352" s="139" t="s">
        <v>38</v>
      </c>
      <c r="J352" s="159"/>
      <c r="K352" s="150" t="s">
        <v>40</v>
      </c>
      <c r="L352" s="44" t="s">
        <v>81</v>
      </c>
    </row>
    <row r="353" spans="1:14" ht="30" customHeight="1" x14ac:dyDescent="0.15">
      <c r="B353" s="165" t="s">
        <v>424</v>
      </c>
      <c r="C353" s="74" t="s">
        <v>425</v>
      </c>
      <c r="D353" s="77"/>
      <c r="E353" s="128"/>
      <c r="F353" s="25"/>
      <c r="G353" s="151"/>
      <c r="H353" s="25"/>
      <c r="I353" s="156"/>
      <c r="J353" s="160"/>
      <c r="K353" s="224"/>
      <c r="L353" s="52" t="s">
        <v>426</v>
      </c>
    </row>
    <row r="354" spans="1:14" ht="30" customHeight="1" x14ac:dyDescent="0.15">
      <c r="B354" s="165" t="s">
        <v>427</v>
      </c>
      <c r="C354" s="74" t="s">
        <v>428</v>
      </c>
      <c r="D354" s="77"/>
      <c r="E354" s="128"/>
      <c r="F354" s="25"/>
      <c r="G354" s="151"/>
      <c r="H354" s="25"/>
      <c r="I354" s="156"/>
      <c r="J354" s="160"/>
      <c r="K354" s="223"/>
      <c r="L354" s="52" t="s">
        <v>429</v>
      </c>
    </row>
    <row r="355" spans="1:14" ht="30" customHeight="1" x14ac:dyDescent="0.15">
      <c r="B355" s="165" t="s">
        <v>430</v>
      </c>
      <c r="C355" s="74" t="s">
        <v>431</v>
      </c>
      <c r="D355" s="77"/>
      <c r="E355" s="128"/>
      <c r="F355" s="25"/>
      <c r="G355" s="151"/>
      <c r="H355" s="25"/>
      <c r="I355" s="156"/>
      <c r="J355" s="160"/>
      <c r="K355" s="223"/>
      <c r="L355" s="52" t="s">
        <v>432</v>
      </c>
    </row>
    <row r="356" spans="1:14" ht="30" customHeight="1" x14ac:dyDescent="0.15">
      <c r="B356" s="165" t="s">
        <v>433</v>
      </c>
      <c r="C356" s="74" t="s">
        <v>434</v>
      </c>
      <c r="D356" s="77"/>
      <c r="E356" s="128"/>
      <c r="F356" s="25"/>
      <c r="G356" s="151"/>
      <c r="H356" s="25"/>
      <c r="I356" s="156"/>
      <c r="J356" s="160"/>
      <c r="K356" s="223"/>
      <c r="L356" s="52" t="s">
        <v>435</v>
      </c>
    </row>
    <row r="357" spans="1:14" ht="30" customHeight="1" x14ac:dyDescent="0.15">
      <c r="B357" s="165" t="s">
        <v>436</v>
      </c>
      <c r="C357" s="74" t="s">
        <v>437</v>
      </c>
      <c r="D357" s="77"/>
      <c r="E357" s="128"/>
      <c r="F357" s="25"/>
      <c r="G357" s="151"/>
      <c r="H357" s="25"/>
      <c r="I357" s="156"/>
      <c r="J357" s="160"/>
      <c r="K357" s="223"/>
      <c r="L357" s="52" t="s">
        <v>438</v>
      </c>
    </row>
    <row r="358" spans="1:14" ht="30" customHeight="1" x14ac:dyDescent="0.15">
      <c r="B358" s="165" t="s">
        <v>439</v>
      </c>
      <c r="C358" s="74" t="s">
        <v>440</v>
      </c>
      <c r="D358" s="77"/>
      <c r="E358" s="128"/>
      <c r="F358" s="25"/>
      <c r="G358" s="151"/>
      <c r="H358" s="25"/>
      <c r="I358" s="156"/>
      <c r="J358" s="160"/>
      <c r="K358" s="223"/>
      <c r="L358" s="52" t="s">
        <v>441</v>
      </c>
    </row>
    <row r="359" spans="1:14" x14ac:dyDescent="0.15">
      <c r="E359" s="138"/>
      <c r="G359" s="149"/>
      <c r="I359" s="149"/>
      <c r="J359" s="149"/>
      <c r="K359" s="149"/>
    </row>
    <row r="360" spans="1:14" x14ac:dyDescent="0.15">
      <c r="A360" s="4"/>
      <c r="B360" s="12"/>
      <c r="C360" s="54"/>
      <c r="D360" s="13"/>
      <c r="E360" s="135"/>
      <c r="F360" s="15"/>
      <c r="G360" s="146"/>
      <c r="H360" s="15"/>
      <c r="I360" s="146"/>
      <c r="J360" s="146"/>
      <c r="K360" s="146"/>
      <c r="L360" s="15"/>
      <c r="M360" s="15" t="s">
        <v>27</v>
      </c>
      <c r="N360" s="15">
        <f>ROWS(E371:E379)</f>
        <v>9</v>
      </c>
    </row>
    <row r="361" spans="1:14" x14ac:dyDescent="0.15">
      <c r="A361" s="4"/>
      <c r="B361" s="12"/>
      <c r="C361" s="13"/>
      <c r="D361" s="17"/>
      <c r="E361" s="135"/>
      <c r="F361" s="15"/>
      <c r="G361" s="146"/>
      <c r="H361" s="15"/>
      <c r="I361" s="146"/>
      <c r="J361" s="146"/>
      <c r="K361" s="146"/>
      <c r="L361" s="15"/>
      <c r="M361" s="15" t="s">
        <v>28</v>
      </c>
      <c r="N361" s="15">
        <f>ROWS(E371:E379) - COUNTIF(E371:E379, "Ei relevantti")</f>
        <v>9</v>
      </c>
    </row>
    <row r="362" spans="1:14" ht="25" x14ac:dyDescent="0.15">
      <c r="B362" s="31"/>
      <c r="C362" s="46" t="s">
        <v>26</v>
      </c>
      <c r="D362" s="32"/>
      <c r="E362" s="136"/>
      <c r="F362" s="33"/>
      <c r="G362" s="147"/>
      <c r="H362" s="33"/>
      <c r="I362" s="148"/>
      <c r="J362" s="148"/>
      <c r="K362" s="148"/>
      <c r="L362" s="34"/>
      <c r="M362" s="15" t="s">
        <v>29</v>
      </c>
      <c r="N362" s="15">
        <f>COUNTA(E371:E379)</f>
        <v>0</v>
      </c>
    </row>
    <row r="363" spans="1:14" x14ac:dyDescent="0.15">
      <c r="B363" s="31"/>
      <c r="C363" s="32"/>
      <c r="D363" s="13"/>
      <c r="E363" s="137"/>
      <c r="F363" s="33"/>
      <c r="G363" s="148"/>
      <c r="H363" s="33"/>
      <c r="I363" s="148"/>
      <c r="J363" s="148"/>
      <c r="K363" s="148"/>
      <c r="L363" s="33"/>
      <c r="M363" s="15" t="s">
        <v>30</v>
      </c>
      <c r="N363" s="15">
        <f>N360*2</f>
        <v>18</v>
      </c>
    </row>
    <row r="364" spans="1:14" x14ac:dyDescent="0.15">
      <c r="B364" s="31"/>
      <c r="C364" s="15" t="s">
        <v>442</v>
      </c>
      <c r="D364" s="32"/>
      <c r="E364" s="136"/>
      <c r="F364" s="33"/>
      <c r="G364" s="147"/>
      <c r="H364" s="33"/>
      <c r="I364" s="148"/>
      <c r="J364" s="148"/>
      <c r="K364" s="148"/>
      <c r="L364" s="34"/>
      <c r="M364" s="15" t="s">
        <v>32</v>
      </c>
      <c r="N364" s="60">
        <f>N361*2</f>
        <v>18</v>
      </c>
    </row>
    <row r="365" spans="1:14" x14ac:dyDescent="0.15">
      <c r="B365" s="31"/>
      <c r="C365" s="15"/>
      <c r="D365" s="32"/>
      <c r="E365" s="136"/>
      <c r="F365" s="33"/>
      <c r="G365" s="147"/>
      <c r="H365" s="33"/>
      <c r="I365" s="148"/>
      <c r="J365" s="148"/>
      <c r="K365" s="148"/>
      <c r="L365" s="34"/>
      <c r="M365" s="15" t="s">
        <v>33</v>
      </c>
      <c r="N365" s="15">
        <f>COUNTIF(E371:E379, "Kyllä") * 2 + COUNTIF(E371:E379, "Osittain") * 1</f>
        <v>0</v>
      </c>
    </row>
    <row r="366" spans="1:14" x14ac:dyDescent="0.15">
      <c r="B366" s="31"/>
      <c r="C366" s="15"/>
      <c r="D366" s="32"/>
      <c r="E366" s="136"/>
      <c r="F366" s="33"/>
      <c r="G366" s="147"/>
      <c r="H366" s="33"/>
      <c r="I366" s="148"/>
      <c r="J366" s="148"/>
      <c r="K366" s="148"/>
      <c r="L366" s="34"/>
      <c r="M366" s="15" t="s">
        <v>34</v>
      </c>
      <c r="N366" s="18">
        <f>IF(N364=0, 0, N365/N364)</f>
        <v>0</v>
      </c>
    </row>
    <row r="367" spans="1:14" x14ac:dyDescent="0.15">
      <c r="C367" s="22"/>
      <c r="D367" s="24"/>
      <c r="E367" s="134"/>
      <c r="G367" s="145"/>
      <c r="I367" s="149"/>
      <c r="J367" s="149"/>
      <c r="K367" s="149"/>
      <c r="L367" s="26"/>
    </row>
    <row r="368" spans="1:14" x14ac:dyDescent="0.15">
      <c r="B368" s="117" t="s">
        <v>443</v>
      </c>
      <c r="D368" s="24"/>
      <c r="E368" s="134"/>
      <c r="G368" s="145"/>
      <c r="I368" s="149"/>
      <c r="J368" s="149"/>
      <c r="K368" s="149"/>
      <c r="L368" s="26"/>
    </row>
    <row r="369" spans="2:12" x14ac:dyDescent="0.15">
      <c r="B369" s="35"/>
      <c r="C369" s="24"/>
      <c r="D369" s="27"/>
      <c r="E369" s="134"/>
      <c r="G369" s="145"/>
      <c r="I369" s="149"/>
      <c r="J369" s="149"/>
      <c r="K369" s="149"/>
      <c r="L369" s="26"/>
    </row>
    <row r="370" spans="2:12" ht="16" x14ac:dyDescent="0.2">
      <c r="B370" s="71" t="s">
        <v>35</v>
      </c>
      <c r="D370" s="41"/>
      <c r="E370" s="139" t="s">
        <v>36</v>
      </c>
      <c r="F370" s="43"/>
      <c r="G370" s="150" t="s">
        <v>37</v>
      </c>
      <c r="H370" s="43"/>
      <c r="I370" s="139" t="s">
        <v>38</v>
      </c>
      <c r="J370" s="159"/>
      <c r="K370" s="150" t="s">
        <v>40</v>
      </c>
      <c r="L370" s="44" t="s">
        <v>81</v>
      </c>
    </row>
    <row r="371" spans="2:12" ht="40" customHeight="1" x14ac:dyDescent="0.15">
      <c r="B371" s="165" t="s">
        <v>444</v>
      </c>
      <c r="C371" s="74" t="s">
        <v>445</v>
      </c>
      <c r="D371" s="77"/>
      <c r="E371" s="128"/>
      <c r="F371" s="25"/>
      <c r="G371" s="217"/>
      <c r="H371" s="25"/>
      <c r="I371" s="156"/>
      <c r="J371" s="160"/>
      <c r="K371" s="224"/>
      <c r="L371" s="52" t="s">
        <v>446</v>
      </c>
    </row>
    <row r="372" spans="2:12" ht="30" customHeight="1" x14ac:dyDescent="0.15">
      <c r="B372" s="165" t="s">
        <v>447</v>
      </c>
      <c r="C372" s="74" t="s">
        <v>448</v>
      </c>
      <c r="D372" s="77"/>
      <c r="E372" s="128"/>
      <c r="F372" s="25"/>
      <c r="G372" s="217"/>
      <c r="H372" s="25"/>
      <c r="I372" s="156"/>
      <c r="J372" s="160"/>
      <c r="K372" s="223"/>
      <c r="L372" s="52" t="s">
        <v>449</v>
      </c>
    </row>
    <row r="373" spans="2:12" ht="30" customHeight="1" x14ac:dyDescent="0.15">
      <c r="B373" s="165" t="s">
        <v>450</v>
      </c>
      <c r="C373" s="74" t="s">
        <v>451</v>
      </c>
      <c r="D373" s="77"/>
      <c r="E373" s="128"/>
      <c r="F373" s="25"/>
      <c r="G373" s="217"/>
      <c r="H373" s="25"/>
      <c r="I373" s="156"/>
      <c r="J373" s="160"/>
      <c r="K373" s="223"/>
      <c r="L373" s="52" t="s">
        <v>452</v>
      </c>
    </row>
    <row r="374" spans="2:12" ht="45" x14ac:dyDescent="0.15">
      <c r="B374" s="165" t="s">
        <v>453</v>
      </c>
      <c r="C374" s="74" t="s">
        <v>454</v>
      </c>
      <c r="D374" s="77"/>
      <c r="E374" s="128"/>
      <c r="F374" s="25"/>
      <c r="G374" s="217"/>
      <c r="H374" s="25"/>
      <c r="I374" s="156"/>
      <c r="J374" s="160"/>
      <c r="K374" s="223"/>
      <c r="L374" s="52" t="s">
        <v>455</v>
      </c>
    </row>
    <row r="375" spans="2:12" ht="45" x14ac:dyDescent="0.15">
      <c r="B375" s="165" t="s">
        <v>456</v>
      </c>
      <c r="C375" s="74" t="s">
        <v>457</v>
      </c>
      <c r="D375" s="77"/>
      <c r="E375" s="128"/>
      <c r="F375" s="25"/>
      <c r="G375" s="217"/>
      <c r="H375" s="25"/>
      <c r="I375" s="156"/>
      <c r="J375" s="160"/>
      <c r="K375" s="223"/>
      <c r="L375" s="52" t="s">
        <v>458</v>
      </c>
    </row>
    <row r="376" spans="2:12" ht="60" x14ac:dyDescent="0.15">
      <c r="B376" s="165" t="s">
        <v>459</v>
      </c>
      <c r="C376" s="74" t="s">
        <v>460</v>
      </c>
      <c r="D376" s="77"/>
      <c r="E376" s="128"/>
      <c r="F376" s="25"/>
      <c r="G376" s="217"/>
      <c r="H376" s="25"/>
      <c r="I376" s="156"/>
      <c r="J376" s="160"/>
      <c r="K376" s="223"/>
      <c r="L376" s="52" t="s">
        <v>461</v>
      </c>
    </row>
    <row r="377" spans="2:12" ht="45" x14ac:dyDescent="0.15">
      <c r="B377" s="165" t="s">
        <v>462</v>
      </c>
      <c r="C377" s="74" t="s">
        <v>463</v>
      </c>
      <c r="D377" s="77"/>
      <c r="E377" s="128"/>
      <c r="F377" s="25"/>
      <c r="G377" s="217"/>
      <c r="H377" s="25"/>
      <c r="I377" s="156"/>
      <c r="J377" s="160"/>
      <c r="K377" s="223"/>
      <c r="L377" s="52" t="s">
        <v>464</v>
      </c>
    </row>
    <row r="378" spans="2:12" ht="30" customHeight="1" x14ac:dyDescent="0.15">
      <c r="B378" s="165" t="s">
        <v>465</v>
      </c>
      <c r="C378" s="74" t="s">
        <v>466</v>
      </c>
      <c r="D378" s="77"/>
      <c r="E378" s="128"/>
      <c r="F378" s="25"/>
      <c r="G378" s="217"/>
      <c r="H378" s="25"/>
      <c r="I378" s="156"/>
      <c r="J378" s="160"/>
      <c r="K378" s="223"/>
      <c r="L378" s="52" t="s">
        <v>467</v>
      </c>
    </row>
    <row r="379" spans="2:12" ht="45" x14ac:dyDescent="0.15">
      <c r="B379" s="165" t="s">
        <v>468</v>
      </c>
      <c r="C379" s="74" t="s">
        <v>469</v>
      </c>
      <c r="D379" s="77"/>
      <c r="E379" s="128"/>
      <c r="F379" s="25"/>
      <c r="G379" s="217"/>
      <c r="H379" s="25"/>
      <c r="I379" s="156"/>
      <c r="J379" s="160"/>
      <c r="K379" s="223"/>
      <c r="L379" s="52" t="s">
        <v>470</v>
      </c>
    </row>
    <row r="380" spans="2:12" x14ac:dyDescent="0.15">
      <c r="B380" s="35"/>
      <c r="C380" s="2"/>
      <c r="D380" s="27"/>
      <c r="E380" s="23"/>
      <c r="G380" s="30"/>
      <c r="L380" s="26"/>
    </row>
    <row r="396" spans="2:12" x14ac:dyDescent="0.15">
      <c r="B396" s="35"/>
      <c r="C396" s="36"/>
      <c r="D396" s="27"/>
      <c r="E396" s="23"/>
      <c r="G396" s="30"/>
      <c r="L396" s="26"/>
    </row>
    <row r="397" spans="2:12" x14ac:dyDescent="0.15">
      <c r="B397" s="35"/>
      <c r="C397" s="2"/>
      <c r="D397" s="27"/>
      <c r="E397" s="23"/>
      <c r="G397" s="30"/>
      <c r="L397" s="26"/>
    </row>
    <row r="416" spans="2:12" x14ac:dyDescent="0.15">
      <c r="B416" s="35"/>
      <c r="C416" s="36"/>
      <c r="D416" s="27"/>
      <c r="E416" s="1"/>
      <c r="F416" s="1"/>
      <c r="G416" s="1"/>
      <c r="L416" s="26"/>
    </row>
    <row r="417" spans="2:12" x14ac:dyDescent="0.15">
      <c r="B417" s="35"/>
      <c r="C417" s="36"/>
      <c r="D417" s="27"/>
      <c r="E417" s="1"/>
      <c r="F417" s="1"/>
      <c r="G417" s="1"/>
      <c r="L417" s="26"/>
    </row>
    <row r="418" spans="2:12" x14ac:dyDescent="0.15">
      <c r="B418" s="35"/>
      <c r="C418" s="2"/>
      <c r="D418" s="27"/>
      <c r="E418" s="23"/>
      <c r="G418" s="30"/>
      <c r="L418" s="26"/>
    </row>
    <row r="441" spans="1:14" x14ac:dyDescent="0.15">
      <c r="D441" s="27"/>
    </row>
    <row r="442" spans="1:14" s="3" customFormat="1" x14ac:dyDescent="0.15">
      <c r="A442" s="2"/>
      <c r="B442" s="23"/>
      <c r="C442" s="27"/>
      <c r="D442" s="27"/>
      <c r="E442" s="10"/>
      <c r="F442" s="8"/>
      <c r="G442" s="8"/>
      <c r="H442" s="8"/>
      <c r="I442" s="8"/>
      <c r="J442" s="8"/>
      <c r="K442" s="8"/>
      <c r="L442" s="8"/>
      <c r="M442" s="8"/>
      <c r="N442" s="8"/>
    </row>
    <row r="443" spans="1:14" s="3" customFormat="1" x14ac:dyDescent="0.15">
      <c r="A443" s="2"/>
      <c r="B443" s="23"/>
      <c r="C443" s="27"/>
      <c r="D443" s="27"/>
      <c r="E443" s="10"/>
      <c r="F443" s="8"/>
      <c r="G443" s="8"/>
      <c r="H443" s="8"/>
      <c r="I443" s="8"/>
      <c r="J443" s="8"/>
      <c r="K443" s="8"/>
      <c r="L443" s="8"/>
      <c r="M443" s="8"/>
      <c r="N443" s="8"/>
    </row>
    <row r="444" spans="1:14" s="3" customFormat="1" x14ac:dyDescent="0.15">
      <c r="A444" s="2"/>
      <c r="B444" s="23"/>
      <c r="C444" s="27"/>
      <c r="D444" s="27"/>
      <c r="E444" s="10"/>
      <c r="F444" s="8"/>
      <c r="G444" s="8"/>
      <c r="H444" s="8"/>
      <c r="I444" s="8"/>
      <c r="J444" s="8"/>
      <c r="K444" s="8"/>
      <c r="L444" s="8"/>
      <c r="M444" s="8"/>
      <c r="N444" s="8"/>
    </row>
    <row r="445" spans="1:14" s="3" customFormat="1" x14ac:dyDescent="0.15">
      <c r="A445" s="2"/>
      <c r="B445" s="23"/>
      <c r="C445" s="27"/>
      <c r="D445" s="27"/>
      <c r="E445" s="10"/>
      <c r="F445" s="8"/>
      <c r="G445" s="8"/>
      <c r="H445" s="8"/>
      <c r="I445" s="8"/>
      <c r="J445" s="8"/>
      <c r="K445" s="8"/>
      <c r="L445" s="8"/>
      <c r="M445" s="8"/>
      <c r="N445" s="8"/>
    </row>
    <row r="446" spans="1:14" x14ac:dyDescent="0.15">
      <c r="C446" s="27"/>
    </row>
  </sheetData>
  <sheetProtection sheet="1" objects="1" scenarios="1"/>
  <mergeCells count="4">
    <mergeCell ref="E5:G5"/>
    <mergeCell ref="E7:G7"/>
    <mergeCell ref="E9:G9"/>
    <mergeCell ref="E11:G11"/>
  </mergeCells>
  <phoneticPr fontId="51" type="noConversion"/>
  <hyperlinks>
    <hyperlink ref="C18" location="Arviointilomake!A50" display="Tietoturvan johtaminen ja riskienhallinta" xr:uid="{404CDE47-3351-E84F-A93D-1A1BDE43E3A3}"/>
    <hyperlink ref="C19" location="Arviointilomake!A87" display="Henkilöstö ja osaaminen" xr:uid="{C0BC89D8-718D-1243-A487-7ED221E33CF7}"/>
    <hyperlink ref="C20" location="Arviointilomake!A106" display="Asiakassuhteen hoito ja luottamuksellisten tietojen käsittely" xr:uid="{71B5D4D5-7EAA-B649-BB5C-02C73F7FA0E4}"/>
    <hyperlink ref="C21" location="Arviointilomake!A130" display="Tietosuoja" xr:uid="{646BB8E7-C341-C84E-9002-A8720F2C47F7}"/>
    <hyperlink ref="C22" location="Arviointilomake!A148" display="Käyttövaltuushallinta" xr:uid="{05952DF4-0331-1F42-AEC3-CCB9FC62ED14}"/>
    <hyperlink ref="C23" location="Arviointilomake!A168" display="Salasanojen ja tunnistautumismenetelmien hallinta" xr:uid="{CE0FDA0E-2B1B-A143-9352-48AE29C773B4}"/>
    <hyperlink ref="C24" location="Arviointilomake!A188" display="Toimitilaturvallisuus" xr:uid="{68577653-C16C-7D47-B2FC-E65C7A3AA18E}"/>
    <hyperlink ref="C25" location="Arviointilomake!A216" display="Poikkeamanhallinta ja häiriöiden havaitseminen" xr:uid="{2F95872A-8646-B84B-91C9-4264E7F8D35F}"/>
    <hyperlink ref="C27" location="Arviointilomake!A238" display="IT-infrastruktuurin ja järjestelmien hallinta" xr:uid="{D4570571-B513-0940-BB72-4CA427CF28DC}"/>
    <hyperlink ref="C28" location="Arviointilomake!A261" display="Palvelimet" xr:uid="{EB19DBC6-4A42-4346-B350-1137B2BA8B03}"/>
    <hyperlink ref="C29" location="Arviointilomake!A278" display="Tietoverkot" xr:uid="{3A586C0F-CE7D-A946-9296-11885FD5A28C}"/>
    <hyperlink ref="C30" location="Arviointilomake!A295" display="Päätelaitteet" xr:uid="{80148767-3CC2-EE4F-A336-09A4DC3E8C5C}"/>
    <hyperlink ref="C31" location="Arviointilomake!A318" display="Siirrettävät tietovälineet" xr:uid="{9D5C66C5-CE68-EB41-8218-8B6D600A3567}"/>
    <hyperlink ref="C33" location="Arviointilomake!A337" display="Sähköposti" xr:uid="{35454288-E87D-AF49-BB94-721462FCBA96}"/>
    <hyperlink ref="C34" location="Arviointilomake!A355" display="Pilvipalveluiden käyttö" xr:uid="{213C8C65-F8FB-2042-99F3-5FF8408B9506}"/>
    <hyperlink ref="C35" location="Arviointilomake!A373" display="ICT-palveluntarjoajien hallinta" xr:uid="{F1E94055-BF45-304D-B8C0-960757D040F6}"/>
  </hyperlinks>
  <pageMargins left="0.7" right="0.7" top="0.75" bottom="0.75" header="0.3" footer="0.3"/>
  <pageSetup orientation="portrait" r:id="rId1"/>
  <ignoredErrors>
    <ignoredError sqref="E19" 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8F19969-4EAF-0B4E-9DDF-678B901087FA}">
          <x14:formula1>
            <xm:f>Asetukset!$B$4:$B$8</xm:f>
          </x14:formula1>
          <xm:sqref>E51:E62 E107:E112 E189:E196 E316:E321 E131:E138 E149:E158 E416:E417 E169:E178 E371:E379 E277:E283 E335:E342 E353:E358 E88:E96 E115:E120 E260:E266 E64:E77 E199:E206 E294:E303 E217:E223 E238:E247</xm:sqref>
        </x14:dataValidation>
        <x14:dataValidation type="list" allowBlank="1" showInputMessage="1" showErrorMessage="1" xr:uid="{F1C150FB-B909-AC4E-8785-758D6A4AB79E}">
          <x14:formula1>
            <xm:f>Asetukset!$B$10:$B$11</xm:f>
          </x14:formula1>
          <xm:sqref>E64:E77</xm:sqref>
        </x14:dataValidation>
        <x14:dataValidation type="list" allowBlank="1" showInputMessage="1" showErrorMessage="1" xr:uid="{D4B157B5-B337-F842-9F6C-9E7276273A5C}">
          <x14:formula1>
            <xm:f>Asetukset!$B$15:$B$17</xm:f>
          </x14:formula1>
          <xm:sqref>I51:I61 I169:I178 I107:I113 I199:I206 I260:I266 I316:I321 I149:I158 I335:I342 I115:I120 I88:I96 I189:I197 I277:I283 I353:I358 I371:I379 I131:I138 I64:I77 I294:I303 I217:I223 I238:I247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7C16D-6DC3-BB46-A384-10AF95F45495}">
  <dimension ref="A1:CC3175"/>
  <sheetViews>
    <sheetView topLeftCell="B1" zoomScaleNormal="100" workbookViewId="0">
      <selection activeCell="I15" sqref="I15"/>
    </sheetView>
  </sheetViews>
  <sheetFormatPr baseColWidth="10" defaultColWidth="11.3984375" defaultRowHeight="12" x14ac:dyDescent="0.15"/>
  <cols>
    <col min="1" max="1" width="3.3984375" style="2" customWidth="1"/>
    <col min="2" max="2" width="2.796875" style="2" customWidth="1"/>
    <col min="3" max="3" width="60.59765625" style="2" customWidth="1"/>
    <col min="4" max="6" width="26.19921875" customWidth="1"/>
    <col min="7" max="7" width="3" customWidth="1"/>
    <col min="8" max="9" width="26.19921875" customWidth="1"/>
    <col min="10" max="10" width="10" customWidth="1"/>
    <col min="11" max="81" width="11.3984375" style="2"/>
  </cols>
  <sheetData>
    <row r="1" spans="2:10" s="2" customFormat="1" ht="26" customHeight="1" x14ac:dyDescent="0.15"/>
    <row r="2" spans="2:10" s="2" customFormat="1" x14ac:dyDescent="0.15">
      <c r="B2" s="190"/>
      <c r="C2" s="191"/>
      <c r="D2" s="191"/>
      <c r="E2" s="191"/>
      <c r="F2" s="191"/>
      <c r="G2" s="192"/>
    </row>
    <row r="3" spans="2:10" s="2" customFormat="1" ht="18" x14ac:dyDescent="0.15">
      <c r="B3" s="193"/>
      <c r="C3" s="59"/>
      <c r="D3" s="12" t="s">
        <v>471</v>
      </c>
      <c r="E3" s="12" t="s">
        <v>472</v>
      </c>
      <c r="F3" s="194" t="s">
        <v>34</v>
      </c>
      <c r="G3" s="195"/>
      <c r="H3" s="177"/>
      <c r="I3" s="177"/>
      <c r="J3" s="9"/>
    </row>
    <row r="4" spans="2:10" s="2" customFormat="1" ht="26" customHeight="1" x14ac:dyDescent="0.15">
      <c r="B4" s="193"/>
      <c r="C4" s="196" t="s">
        <v>473</v>
      </c>
      <c r="D4" s="123">
        <f>SUM(D11:D28)</f>
        <v>0</v>
      </c>
      <c r="E4" s="123">
        <f>SUM(E11:E28)</f>
        <v>276</v>
      </c>
      <c r="F4" s="202">
        <f>D4/E4</f>
        <v>0</v>
      </c>
      <c r="G4" s="197"/>
      <c r="H4" s="178"/>
      <c r="I4" s="178"/>
      <c r="J4" s="176"/>
    </row>
    <row r="5" spans="2:10" s="2" customFormat="1" x14ac:dyDescent="0.15">
      <c r="B5" s="193"/>
      <c r="C5" s="59"/>
      <c r="D5" s="59"/>
      <c r="E5" s="59"/>
      <c r="F5" s="59"/>
      <c r="G5" s="198"/>
    </row>
    <row r="6" spans="2:10" s="2" customFormat="1" x14ac:dyDescent="0.15">
      <c r="B6" s="199"/>
      <c r="C6" s="200"/>
      <c r="D6" s="200"/>
      <c r="E6" s="200"/>
      <c r="F6" s="200"/>
      <c r="G6" s="201"/>
    </row>
    <row r="7" spans="2:10" s="2" customFormat="1" x14ac:dyDescent="0.15">
      <c r="D7" s="53"/>
      <c r="E7" s="53"/>
    </row>
    <row r="8" spans="2:10" s="2" customFormat="1" ht="37" customHeight="1" x14ac:dyDescent="0.25">
      <c r="B8" s="225" t="s">
        <v>474</v>
      </c>
      <c r="D8" s="48"/>
      <c r="E8" s="48"/>
      <c r="F8" s="9"/>
      <c r="G8" s="9"/>
      <c r="H8" s="9"/>
      <c r="I8" s="170"/>
      <c r="J8" s="9"/>
    </row>
    <row r="9" spans="2:10" s="2" customFormat="1" ht="19" customHeight="1" x14ac:dyDescent="0.15">
      <c r="B9" s="62"/>
      <c r="C9" s="188"/>
      <c r="D9" s="240" t="s">
        <v>496</v>
      </c>
      <c r="E9" s="241"/>
      <c r="F9" s="242"/>
      <c r="G9" s="9"/>
      <c r="H9" s="238" t="s">
        <v>495</v>
      </c>
      <c r="I9" s="239"/>
      <c r="J9" s="9"/>
    </row>
    <row r="10" spans="2:10" ht="30" customHeight="1" x14ac:dyDescent="0.15">
      <c r="B10" s="62"/>
      <c r="C10" s="119" t="s">
        <v>7</v>
      </c>
      <c r="D10" s="187" t="s">
        <v>475</v>
      </c>
      <c r="E10" s="187" t="s">
        <v>472</v>
      </c>
      <c r="F10" s="207" t="s">
        <v>34</v>
      </c>
      <c r="G10" s="120"/>
      <c r="H10" s="204" t="s">
        <v>498</v>
      </c>
      <c r="I10" s="205" t="s">
        <v>494</v>
      </c>
      <c r="J10" s="120"/>
    </row>
    <row r="11" spans="2:10" ht="25" customHeight="1" x14ac:dyDescent="0.15">
      <c r="B11" s="62"/>
      <c r="C11" s="115" t="s">
        <v>9</v>
      </c>
      <c r="D11" s="185">
        <f>Arviointilomake!N47</f>
        <v>0</v>
      </c>
      <c r="E11" s="185">
        <f>Arviointilomake!N46</f>
        <v>22</v>
      </c>
      <c r="F11" s="186">
        <f>Arviointilomake!N48</f>
        <v>0</v>
      </c>
      <c r="G11" s="124"/>
      <c r="H11" s="203"/>
      <c r="I11" s="203"/>
      <c r="J11" s="124"/>
    </row>
    <row r="12" spans="2:10" ht="25" customHeight="1" x14ac:dyDescent="0.15">
      <c r="B12" s="62"/>
      <c r="C12" s="115" t="s">
        <v>10</v>
      </c>
      <c r="D12" s="123">
        <f>Arviointilomake!N84</f>
        <v>0</v>
      </c>
      <c r="E12" s="123">
        <f>Arviointilomake!N83</f>
        <v>18</v>
      </c>
      <c r="F12" s="174">
        <f>Arviointilomake!N85</f>
        <v>0</v>
      </c>
      <c r="G12" s="124"/>
      <c r="H12" s="203"/>
      <c r="I12" s="203"/>
      <c r="J12" s="124"/>
    </row>
    <row r="13" spans="2:10" ht="25" customHeight="1" x14ac:dyDescent="0.15">
      <c r="B13" s="62"/>
      <c r="C13" s="115" t="s">
        <v>11</v>
      </c>
      <c r="D13" s="123">
        <f>Arviointilomake!N103</f>
        <v>0</v>
      </c>
      <c r="E13" s="123">
        <f>Arviointilomake!N102</f>
        <v>24</v>
      </c>
      <c r="F13" s="174">
        <f>Arviointilomake!N104</f>
        <v>0</v>
      </c>
      <c r="G13" s="124"/>
      <c r="H13" s="203"/>
      <c r="I13" s="203"/>
      <c r="J13" s="124"/>
    </row>
    <row r="14" spans="2:10" ht="25" customHeight="1" x14ac:dyDescent="0.15">
      <c r="B14" s="62"/>
      <c r="C14" s="115" t="s">
        <v>12</v>
      </c>
      <c r="D14" s="123">
        <f>Arviointilomake!N127</f>
        <v>0</v>
      </c>
      <c r="E14" s="123">
        <f>Arviointilomake!N126</f>
        <v>16</v>
      </c>
      <c r="F14" s="174">
        <f>Arviointilomake!N128</f>
        <v>0</v>
      </c>
      <c r="G14" s="124"/>
      <c r="H14" s="203"/>
      <c r="I14" s="203"/>
      <c r="J14" s="124"/>
    </row>
    <row r="15" spans="2:10" ht="25" customHeight="1" x14ac:dyDescent="0.15">
      <c r="B15" s="62"/>
      <c r="C15" s="115" t="s">
        <v>13</v>
      </c>
      <c r="D15" s="123">
        <f>Arviointilomake!N145</f>
        <v>0</v>
      </c>
      <c r="E15" s="123">
        <f>Arviointilomake!N144</f>
        <v>20</v>
      </c>
      <c r="F15" s="174">
        <f>Arviointilomake!N146</f>
        <v>0</v>
      </c>
      <c r="G15" s="124"/>
      <c r="H15" s="203"/>
      <c r="I15" s="203"/>
      <c r="J15" s="124"/>
    </row>
    <row r="16" spans="2:10" ht="25" customHeight="1" x14ac:dyDescent="0.15">
      <c r="B16" s="62"/>
      <c r="C16" s="115" t="s">
        <v>14</v>
      </c>
      <c r="D16" s="123">
        <f>Arviointilomake!N165</f>
        <v>0</v>
      </c>
      <c r="E16" s="123">
        <f>Arviointilomake!N164</f>
        <v>20</v>
      </c>
      <c r="F16" s="174">
        <f>Arviointilomake!N166</f>
        <v>0</v>
      </c>
      <c r="G16" s="124"/>
      <c r="H16" s="203"/>
      <c r="I16" s="203"/>
      <c r="J16" s="124"/>
    </row>
    <row r="17" spans="2:10" ht="25" customHeight="1" x14ac:dyDescent="0.15">
      <c r="B17" s="62"/>
      <c r="C17" s="115" t="s">
        <v>15</v>
      </c>
      <c r="D17" s="123">
        <f>Arviointilomake!N185</f>
        <v>0</v>
      </c>
      <c r="E17" s="123">
        <f>Arviointilomake!N184</f>
        <v>16</v>
      </c>
      <c r="F17" s="174">
        <f>Arviointilomake!N186</f>
        <v>0</v>
      </c>
      <c r="G17" s="124"/>
      <c r="H17" s="203"/>
      <c r="I17" s="203"/>
      <c r="J17" s="124"/>
    </row>
    <row r="18" spans="2:10" ht="25" customHeight="1" x14ac:dyDescent="0.15">
      <c r="B18" s="62"/>
      <c r="C18" s="115" t="s">
        <v>16</v>
      </c>
      <c r="D18" s="123">
        <f>Arviointilomake!N213</f>
        <v>0</v>
      </c>
      <c r="E18" s="123">
        <f>Arviointilomake!N212</f>
        <v>14</v>
      </c>
      <c r="F18" s="174">
        <f>Arviointilomake!N214</f>
        <v>0</v>
      </c>
      <c r="G18" s="124"/>
      <c r="H18" s="203"/>
      <c r="I18" s="203"/>
      <c r="J18" s="124"/>
    </row>
    <row r="19" spans="2:10" ht="30" customHeight="1" x14ac:dyDescent="0.15">
      <c r="B19" s="62"/>
      <c r="C19" s="171" t="s">
        <v>17</v>
      </c>
      <c r="D19" s="118" t="s">
        <v>475</v>
      </c>
      <c r="E19" s="172" t="s">
        <v>472</v>
      </c>
      <c r="F19" s="208" t="s">
        <v>34</v>
      </c>
      <c r="G19" s="120"/>
      <c r="H19" s="204" t="s">
        <v>498</v>
      </c>
      <c r="I19" s="206" t="s">
        <v>494</v>
      </c>
      <c r="J19" s="124"/>
    </row>
    <row r="20" spans="2:10" ht="25" customHeight="1" x14ac:dyDescent="0.15">
      <c r="B20" s="62"/>
      <c r="C20" s="121" t="s">
        <v>18</v>
      </c>
      <c r="D20" s="123">
        <f>Arviointilomake!N234</f>
        <v>0</v>
      </c>
      <c r="E20" s="123">
        <f>Arviointilomake!N233</f>
        <v>20</v>
      </c>
      <c r="F20" s="174">
        <f>Arviointilomake!N235</f>
        <v>0</v>
      </c>
      <c r="G20" s="124"/>
      <c r="H20" s="203"/>
      <c r="I20" s="203"/>
      <c r="J20" s="124"/>
    </row>
    <row r="21" spans="2:10" ht="25" customHeight="1" x14ac:dyDescent="0.15">
      <c r="B21" s="62"/>
      <c r="C21" s="121" t="s">
        <v>19</v>
      </c>
      <c r="D21" s="123">
        <f>Arviointilomake!N254</f>
        <v>0</v>
      </c>
      <c r="E21" s="123">
        <f>Arviointilomake!N253</f>
        <v>14</v>
      </c>
      <c r="F21" s="174">
        <f>Arviointilomake!N255</f>
        <v>0</v>
      </c>
      <c r="G21" s="124"/>
      <c r="H21" s="203"/>
      <c r="I21" s="203"/>
      <c r="J21" s="124"/>
    </row>
    <row r="22" spans="2:10" ht="25" customHeight="1" x14ac:dyDescent="0.15">
      <c r="B22" s="62"/>
      <c r="C22" s="121" t="s">
        <v>20</v>
      </c>
      <c r="D22" s="123">
        <f>Arviointilomake!N273</f>
        <v>0</v>
      </c>
      <c r="E22" s="123">
        <f>Arviointilomake!N272</f>
        <v>14</v>
      </c>
      <c r="F22" s="174">
        <f>Arviointilomake!N274</f>
        <v>0</v>
      </c>
      <c r="G22" s="124"/>
      <c r="H22" s="203"/>
      <c r="I22" s="203"/>
      <c r="J22" s="124"/>
    </row>
    <row r="23" spans="2:10" ht="25" customHeight="1" x14ac:dyDescent="0.15">
      <c r="B23" s="62"/>
      <c r="C23" s="121" t="s">
        <v>21</v>
      </c>
      <c r="D23" s="123">
        <f>Arviointilomake!N290</f>
        <v>0</v>
      </c>
      <c r="E23" s="123">
        <f>Arviointilomake!N289</f>
        <v>20</v>
      </c>
      <c r="F23" s="174">
        <f>Arviointilomake!N291</f>
        <v>0</v>
      </c>
      <c r="G23" s="124"/>
      <c r="H23" s="203"/>
      <c r="I23" s="203"/>
      <c r="J23" s="124"/>
    </row>
    <row r="24" spans="2:10" ht="25" customHeight="1" x14ac:dyDescent="0.15">
      <c r="B24" s="62"/>
      <c r="C24" s="121" t="s">
        <v>22</v>
      </c>
      <c r="D24" s="123">
        <f>Arviointilomake!N310</f>
        <v>0</v>
      </c>
      <c r="E24" s="123">
        <f>Arviointilomake!N309</f>
        <v>12</v>
      </c>
      <c r="F24" s="174">
        <f>Arviointilomake!N311</f>
        <v>0</v>
      </c>
      <c r="G24" s="124"/>
      <c r="H24" s="203"/>
      <c r="I24" s="203"/>
      <c r="J24" s="124"/>
    </row>
    <row r="25" spans="2:10" ht="30" customHeight="1" x14ac:dyDescent="0.15">
      <c r="B25" s="62"/>
      <c r="C25" s="119" t="s">
        <v>23</v>
      </c>
      <c r="D25" s="173" t="s">
        <v>475</v>
      </c>
      <c r="E25" s="173" t="s">
        <v>472</v>
      </c>
      <c r="F25" s="208" t="s">
        <v>34</v>
      </c>
      <c r="G25" s="120"/>
      <c r="H25" s="204" t="s">
        <v>498</v>
      </c>
      <c r="I25" s="206" t="s">
        <v>494</v>
      </c>
      <c r="J25" s="124"/>
    </row>
    <row r="26" spans="2:10" ht="25" customHeight="1" x14ac:dyDescent="0.15">
      <c r="B26" s="62"/>
      <c r="C26" s="115" t="s">
        <v>24</v>
      </c>
      <c r="D26" s="123">
        <f>Arviointilomake!N331</f>
        <v>0</v>
      </c>
      <c r="E26" s="123">
        <f>Arviointilomake!N330</f>
        <v>16</v>
      </c>
      <c r="F26" s="174">
        <f>Arviointilomake!N332</f>
        <v>0</v>
      </c>
      <c r="G26" s="124"/>
      <c r="H26" s="203"/>
      <c r="I26" s="203"/>
      <c r="J26" s="124"/>
    </row>
    <row r="27" spans="2:10" s="2" customFormat="1" ht="25" customHeight="1" x14ac:dyDescent="0.15">
      <c r="B27" s="62"/>
      <c r="C27" s="115" t="s">
        <v>25</v>
      </c>
      <c r="D27" s="123">
        <f>Arviointilomake!N349</f>
        <v>0</v>
      </c>
      <c r="E27" s="123">
        <f>Arviointilomake!N348</f>
        <v>12</v>
      </c>
      <c r="F27" s="174">
        <f>Arviointilomake!N350</f>
        <v>0</v>
      </c>
      <c r="G27" s="124"/>
      <c r="H27" s="203"/>
      <c r="I27" s="203"/>
      <c r="J27" s="124"/>
    </row>
    <row r="28" spans="2:10" s="2" customFormat="1" ht="25" customHeight="1" x14ac:dyDescent="0.15">
      <c r="B28" s="62"/>
      <c r="C28" s="115" t="s">
        <v>26</v>
      </c>
      <c r="D28" s="123">
        <f>Arviointilomake!N365</f>
        <v>0</v>
      </c>
      <c r="E28" s="123">
        <f>Arviointilomake!N364</f>
        <v>18</v>
      </c>
      <c r="F28" s="174">
        <f>Arviointilomake!N366</f>
        <v>0</v>
      </c>
      <c r="G28" s="124"/>
      <c r="H28" s="203"/>
      <c r="I28" s="203"/>
      <c r="J28" s="124"/>
    </row>
    <row r="29" spans="2:10" s="2" customFormat="1" ht="16" customHeight="1" x14ac:dyDescent="0.15"/>
    <row r="30" spans="2:10" s="2" customFormat="1" x14ac:dyDescent="0.15">
      <c r="C30" s="122" t="s">
        <v>476</v>
      </c>
    </row>
    <row r="31" spans="2:10" s="2" customFormat="1" x14ac:dyDescent="0.15"/>
    <row r="32" spans="2:10" s="163" customFormat="1" ht="13" thickBot="1" x14ac:dyDescent="0.2"/>
    <row r="33" spans="3:5" s="2" customFormat="1" ht="13" thickTop="1" x14ac:dyDescent="0.15"/>
    <row r="34" spans="3:5" s="2" customFormat="1" x14ac:dyDescent="0.15"/>
    <row r="35" spans="3:5" s="2" customFormat="1" ht="20" x14ac:dyDescent="0.2">
      <c r="C35" s="189" t="s">
        <v>497</v>
      </c>
      <c r="D35" s="162"/>
      <c r="E35" s="162"/>
    </row>
    <row r="36" spans="3:5" s="2" customFormat="1" x14ac:dyDescent="0.15">
      <c r="C36" s="162"/>
      <c r="D36" s="162"/>
      <c r="E36" s="162"/>
    </row>
    <row r="37" spans="3:5" s="2" customFormat="1" x14ac:dyDescent="0.15"/>
    <row r="38" spans="3:5" s="2" customFormat="1" x14ac:dyDescent="0.15"/>
    <row r="39" spans="3:5" s="2" customFormat="1" x14ac:dyDescent="0.15"/>
    <row r="40" spans="3:5" s="2" customFormat="1" x14ac:dyDescent="0.15"/>
    <row r="41" spans="3:5" s="2" customFormat="1" x14ac:dyDescent="0.15"/>
    <row r="42" spans="3:5" s="2" customFormat="1" x14ac:dyDescent="0.15"/>
    <row r="43" spans="3:5" s="2" customFormat="1" x14ac:dyDescent="0.15"/>
    <row r="44" spans="3:5" s="2" customFormat="1" x14ac:dyDescent="0.15"/>
    <row r="45" spans="3:5" s="2" customFormat="1" x14ac:dyDescent="0.15"/>
    <row r="46" spans="3:5" s="2" customFormat="1" x14ac:dyDescent="0.15"/>
    <row r="47" spans="3:5" s="2" customFormat="1" x14ac:dyDescent="0.15"/>
    <row r="48" spans="3:5"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row r="252" s="2" customFormat="1" x14ac:dyDescent="0.15"/>
    <row r="253" s="2" customFormat="1" x14ac:dyDescent="0.15"/>
    <row r="254" s="2" customFormat="1" x14ac:dyDescent="0.15"/>
    <row r="255" s="2" customFormat="1" x14ac:dyDescent="0.15"/>
    <row r="256" s="2" customFormat="1" x14ac:dyDescent="0.15"/>
    <row r="257" s="2" customFormat="1" x14ac:dyDescent="0.15"/>
    <row r="258" s="2" customFormat="1" x14ac:dyDescent="0.15"/>
    <row r="259" s="2" customFormat="1" x14ac:dyDescent="0.15"/>
    <row r="260" s="2" customFormat="1" x14ac:dyDescent="0.15"/>
    <row r="261" s="2" customFormat="1" x14ac:dyDescent="0.15"/>
    <row r="262" s="2" customFormat="1" x14ac:dyDescent="0.15"/>
    <row r="263" s="2" customFormat="1" x14ac:dyDescent="0.15"/>
    <row r="264" s="2" customFormat="1" x14ac:dyDescent="0.15"/>
    <row r="265" s="2" customFormat="1" x14ac:dyDescent="0.15"/>
    <row r="266" s="2" customFormat="1" x14ac:dyDescent="0.15"/>
    <row r="267" s="2" customFormat="1" x14ac:dyDescent="0.15"/>
    <row r="268" s="2" customFormat="1" x14ac:dyDescent="0.15"/>
    <row r="269" s="2" customFormat="1" x14ac:dyDescent="0.15"/>
    <row r="270" s="2" customFormat="1" x14ac:dyDescent="0.15"/>
    <row r="271" s="2" customFormat="1" x14ac:dyDescent="0.15"/>
    <row r="272" s="2" customFormat="1" x14ac:dyDescent="0.15"/>
    <row r="273" s="2" customFormat="1" x14ac:dyDescent="0.15"/>
    <row r="274" s="2" customFormat="1" x14ac:dyDescent="0.15"/>
    <row r="275" s="2" customFormat="1" x14ac:dyDescent="0.15"/>
    <row r="276" s="2" customFormat="1" x14ac:dyDescent="0.15"/>
    <row r="277" s="2" customFormat="1" x14ac:dyDescent="0.15"/>
    <row r="278" s="2" customFormat="1" x14ac:dyDescent="0.15"/>
    <row r="279" s="2" customFormat="1" x14ac:dyDescent="0.15"/>
    <row r="280" s="2" customFormat="1" x14ac:dyDescent="0.15"/>
    <row r="281" s="2" customFormat="1" x14ac:dyDescent="0.15"/>
    <row r="282" s="2" customFormat="1" x14ac:dyDescent="0.15"/>
    <row r="283" s="2" customFormat="1" x14ac:dyDescent="0.15"/>
    <row r="284" s="2" customFormat="1" x14ac:dyDescent="0.15"/>
    <row r="285" s="2" customFormat="1" x14ac:dyDescent="0.15"/>
    <row r="286" s="2" customFormat="1" x14ac:dyDescent="0.15"/>
    <row r="287" s="2" customFormat="1" x14ac:dyDescent="0.15"/>
    <row r="288" s="2" customFormat="1" x14ac:dyDescent="0.15"/>
    <row r="289" s="2" customFormat="1" x14ac:dyDescent="0.15"/>
    <row r="290" s="2" customFormat="1" x14ac:dyDescent="0.15"/>
    <row r="291" s="2" customFormat="1" x14ac:dyDescent="0.15"/>
    <row r="292" s="2" customFormat="1" x14ac:dyDescent="0.15"/>
    <row r="293" s="2" customFormat="1" x14ac:dyDescent="0.15"/>
    <row r="294" s="2" customFormat="1" x14ac:dyDescent="0.15"/>
    <row r="295" s="2" customFormat="1" x14ac:dyDescent="0.15"/>
    <row r="296" s="2" customFormat="1" x14ac:dyDescent="0.15"/>
    <row r="297" s="2" customFormat="1" x14ac:dyDescent="0.15"/>
    <row r="298" s="2" customFormat="1" x14ac:dyDescent="0.15"/>
    <row r="299" s="2" customFormat="1" x14ac:dyDescent="0.15"/>
    <row r="300" s="2" customFormat="1" x14ac:dyDescent="0.15"/>
    <row r="301" s="2" customFormat="1" x14ac:dyDescent="0.15"/>
    <row r="302" s="2" customFormat="1" x14ac:dyDescent="0.15"/>
    <row r="303" s="2" customFormat="1" x14ac:dyDescent="0.15"/>
    <row r="304" s="2" customFormat="1" x14ac:dyDescent="0.15"/>
    <row r="305" s="2" customFormat="1" x14ac:dyDescent="0.15"/>
    <row r="306" s="2" customFormat="1" x14ac:dyDescent="0.15"/>
    <row r="307" s="2" customFormat="1" x14ac:dyDescent="0.15"/>
    <row r="308" s="2" customFormat="1" x14ac:dyDescent="0.15"/>
    <row r="309" s="2" customFormat="1" x14ac:dyDescent="0.15"/>
    <row r="310" s="2" customFormat="1" x14ac:dyDescent="0.15"/>
    <row r="311" s="2" customFormat="1" x14ac:dyDescent="0.15"/>
    <row r="312" s="2" customFormat="1" x14ac:dyDescent="0.15"/>
    <row r="313" s="2" customFormat="1" x14ac:dyDescent="0.15"/>
    <row r="314" s="2" customFormat="1" x14ac:dyDescent="0.15"/>
    <row r="315" s="2" customFormat="1" x14ac:dyDescent="0.15"/>
    <row r="316" s="2" customFormat="1" x14ac:dyDescent="0.15"/>
    <row r="317" s="2" customFormat="1" x14ac:dyDescent="0.15"/>
    <row r="318" s="2" customFormat="1" x14ac:dyDescent="0.15"/>
    <row r="319" s="2" customFormat="1" x14ac:dyDescent="0.15"/>
    <row r="320" s="2" customFormat="1" x14ac:dyDescent="0.15"/>
    <row r="321" s="2" customFormat="1" x14ac:dyDescent="0.15"/>
    <row r="322" s="2" customFormat="1" x14ac:dyDescent="0.15"/>
    <row r="323" s="2" customFormat="1" x14ac:dyDescent="0.15"/>
    <row r="324" s="2" customFormat="1" x14ac:dyDescent="0.15"/>
    <row r="325" s="2" customFormat="1" x14ac:dyDescent="0.15"/>
    <row r="326" s="2" customFormat="1" x14ac:dyDescent="0.15"/>
    <row r="327" s="2" customFormat="1" x14ac:dyDescent="0.15"/>
    <row r="328" s="2" customFormat="1" x14ac:dyDescent="0.15"/>
    <row r="329" s="2" customFormat="1" x14ac:dyDescent="0.15"/>
    <row r="330" s="2" customFormat="1" x14ac:dyDescent="0.15"/>
    <row r="331" s="2" customFormat="1" x14ac:dyDescent="0.15"/>
    <row r="332" s="2" customFormat="1" x14ac:dyDescent="0.15"/>
    <row r="333" s="2" customFormat="1" x14ac:dyDescent="0.15"/>
    <row r="334" s="2" customFormat="1" x14ac:dyDescent="0.15"/>
    <row r="335" s="2" customFormat="1" x14ac:dyDescent="0.15"/>
    <row r="336" s="2" customFormat="1" x14ac:dyDescent="0.15"/>
    <row r="337" s="2" customFormat="1" x14ac:dyDescent="0.15"/>
    <row r="338" s="2" customFormat="1" x14ac:dyDescent="0.15"/>
    <row r="339" s="2" customFormat="1" x14ac:dyDescent="0.15"/>
    <row r="340" s="2" customFormat="1" x14ac:dyDescent="0.15"/>
    <row r="341" s="2" customFormat="1" x14ac:dyDescent="0.15"/>
    <row r="342" s="2" customFormat="1" x14ac:dyDescent="0.15"/>
    <row r="343" s="2" customFormat="1" x14ac:dyDescent="0.15"/>
    <row r="344" s="2" customFormat="1" x14ac:dyDescent="0.15"/>
    <row r="345" s="2" customFormat="1" x14ac:dyDescent="0.15"/>
    <row r="346" s="2" customFormat="1" x14ac:dyDescent="0.15"/>
    <row r="347" s="2" customFormat="1" x14ac:dyDescent="0.15"/>
    <row r="348" s="2" customFormat="1" x14ac:dyDescent="0.15"/>
    <row r="349" s="2" customFormat="1" x14ac:dyDescent="0.15"/>
    <row r="350" s="2" customFormat="1" x14ac:dyDescent="0.15"/>
    <row r="351" s="2" customFormat="1" x14ac:dyDescent="0.15"/>
    <row r="352" s="2" customFormat="1" x14ac:dyDescent="0.15"/>
    <row r="353" s="2" customFormat="1" x14ac:dyDescent="0.15"/>
    <row r="354" s="2" customFormat="1" x14ac:dyDescent="0.15"/>
    <row r="355" s="2" customFormat="1" x14ac:dyDescent="0.15"/>
    <row r="356" s="2" customFormat="1" x14ac:dyDescent="0.15"/>
    <row r="357" s="2" customFormat="1" x14ac:dyDescent="0.15"/>
    <row r="358" s="2" customFormat="1" x14ac:dyDescent="0.15"/>
    <row r="359" s="2" customFormat="1" x14ac:dyDescent="0.15"/>
    <row r="360" s="2" customFormat="1" x14ac:dyDescent="0.15"/>
    <row r="361" s="2" customFormat="1" x14ac:dyDescent="0.15"/>
    <row r="362" s="2" customFormat="1" x14ac:dyDescent="0.15"/>
    <row r="363" s="2" customFormat="1" x14ac:dyDescent="0.15"/>
    <row r="364" s="2" customFormat="1" x14ac:dyDescent="0.15"/>
    <row r="365" s="2" customFormat="1" x14ac:dyDescent="0.15"/>
    <row r="366" s="2" customFormat="1" x14ac:dyDescent="0.15"/>
    <row r="367" s="2" customFormat="1" x14ac:dyDescent="0.15"/>
    <row r="368" s="2" customFormat="1" x14ac:dyDescent="0.15"/>
    <row r="369" s="2" customFormat="1" x14ac:dyDescent="0.15"/>
    <row r="370" s="2" customFormat="1" x14ac:dyDescent="0.15"/>
    <row r="371" s="2" customFormat="1" x14ac:dyDescent="0.15"/>
    <row r="372" s="2" customFormat="1" x14ac:dyDescent="0.15"/>
    <row r="373" s="2" customFormat="1" x14ac:dyDescent="0.15"/>
    <row r="374" s="2" customFormat="1" x14ac:dyDescent="0.15"/>
    <row r="375" s="2" customFormat="1" x14ac:dyDescent="0.15"/>
    <row r="376" s="2" customFormat="1" x14ac:dyDescent="0.15"/>
    <row r="377" s="2" customFormat="1" x14ac:dyDescent="0.15"/>
    <row r="378" s="2" customFormat="1" x14ac:dyDescent="0.15"/>
    <row r="379" s="2" customFormat="1" x14ac:dyDescent="0.15"/>
    <row r="380" s="2" customFormat="1" x14ac:dyDescent="0.15"/>
    <row r="381" s="2" customFormat="1" x14ac:dyDescent="0.15"/>
    <row r="382" s="2" customFormat="1" x14ac:dyDescent="0.15"/>
    <row r="383" s="2" customFormat="1" x14ac:dyDescent="0.15"/>
    <row r="384" s="2" customFormat="1" x14ac:dyDescent="0.15"/>
    <row r="385" s="2" customFormat="1" x14ac:dyDescent="0.15"/>
    <row r="386" s="2" customFormat="1" x14ac:dyDescent="0.15"/>
    <row r="387" s="2" customFormat="1" x14ac:dyDescent="0.15"/>
    <row r="388" s="2" customFormat="1" x14ac:dyDescent="0.15"/>
    <row r="389" s="2" customFormat="1" x14ac:dyDescent="0.15"/>
    <row r="390" s="2" customFormat="1" x14ac:dyDescent="0.15"/>
    <row r="391" s="2" customFormat="1" x14ac:dyDescent="0.15"/>
    <row r="392" s="2" customFormat="1" x14ac:dyDescent="0.15"/>
    <row r="393" s="2" customFormat="1" x14ac:dyDescent="0.15"/>
    <row r="394" s="2" customFormat="1" x14ac:dyDescent="0.15"/>
    <row r="395" s="2" customFormat="1" x14ac:dyDescent="0.15"/>
    <row r="396" s="2" customFormat="1" x14ac:dyDescent="0.15"/>
    <row r="397" s="2" customFormat="1" x14ac:dyDescent="0.15"/>
    <row r="398" s="2" customFormat="1" x14ac:dyDescent="0.15"/>
    <row r="399" s="2" customFormat="1" x14ac:dyDescent="0.15"/>
    <row r="400" s="2" customFormat="1" x14ac:dyDescent="0.15"/>
    <row r="401" s="2" customFormat="1" x14ac:dyDescent="0.15"/>
    <row r="402" s="2" customFormat="1" x14ac:dyDescent="0.15"/>
    <row r="403" s="2" customFormat="1" x14ac:dyDescent="0.15"/>
    <row r="404" s="2" customFormat="1" x14ac:dyDescent="0.15"/>
    <row r="405" s="2" customFormat="1" x14ac:dyDescent="0.15"/>
    <row r="406" s="2" customFormat="1" x14ac:dyDescent="0.15"/>
    <row r="407" s="2" customFormat="1" x14ac:dyDescent="0.15"/>
    <row r="408" s="2" customFormat="1" x14ac:dyDescent="0.15"/>
    <row r="409" s="2" customFormat="1" x14ac:dyDescent="0.15"/>
    <row r="410" s="2" customFormat="1" x14ac:dyDescent="0.15"/>
    <row r="411" s="2" customFormat="1" x14ac:dyDescent="0.15"/>
    <row r="412" s="2" customFormat="1" x14ac:dyDescent="0.15"/>
    <row r="413" s="2" customFormat="1" x14ac:dyDescent="0.15"/>
    <row r="414" s="2" customFormat="1" x14ac:dyDescent="0.15"/>
    <row r="415" s="2" customFormat="1" x14ac:dyDescent="0.15"/>
    <row r="416" s="2" customFormat="1" x14ac:dyDescent="0.15"/>
    <row r="417" s="2" customFormat="1" x14ac:dyDescent="0.15"/>
    <row r="418" s="2" customFormat="1" x14ac:dyDescent="0.15"/>
    <row r="419" s="2" customFormat="1" x14ac:dyDescent="0.15"/>
    <row r="420" s="2" customFormat="1" x14ac:dyDescent="0.15"/>
    <row r="421" s="2" customFormat="1" x14ac:dyDescent="0.15"/>
    <row r="422" s="2" customFormat="1" x14ac:dyDescent="0.15"/>
    <row r="423" s="2" customFormat="1" x14ac:dyDescent="0.15"/>
    <row r="424" s="2" customFormat="1" x14ac:dyDescent="0.15"/>
    <row r="425" s="2" customFormat="1" x14ac:dyDescent="0.15"/>
    <row r="426" s="2" customFormat="1" x14ac:dyDescent="0.15"/>
    <row r="427" s="2" customFormat="1" x14ac:dyDescent="0.15"/>
    <row r="428" s="2" customFormat="1" x14ac:dyDescent="0.15"/>
    <row r="429" s="2" customFormat="1" x14ac:dyDescent="0.15"/>
    <row r="430" s="2" customFormat="1" x14ac:dyDescent="0.15"/>
    <row r="431" s="2" customFormat="1" x14ac:dyDescent="0.15"/>
    <row r="432" s="2" customFormat="1" x14ac:dyDescent="0.15"/>
    <row r="433" s="2" customFormat="1" x14ac:dyDescent="0.15"/>
    <row r="434" s="2" customFormat="1" x14ac:dyDescent="0.15"/>
    <row r="435" s="2" customFormat="1" x14ac:dyDescent="0.15"/>
    <row r="436" s="2" customFormat="1" x14ac:dyDescent="0.15"/>
    <row r="437" s="2" customFormat="1" x14ac:dyDescent="0.15"/>
    <row r="438" s="2" customFormat="1" x14ac:dyDescent="0.15"/>
    <row r="439" s="2" customFormat="1" x14ac:dyDescent="0.15"/>
    <row r="440" s="2" customFormat="1" x14ac:dyDescent="0.15"/>
    <row r="441" s="2" customFormat="1" x14ac:dyDescent="0.15"/>
    <row r="442" s="2" customFormat="1" x14ac:dyDescent="0.15"/>
    <row r="443" s="2" customFormat="1" x14ac:dyDescent="0.15"/>
    <row r="444" s="2" customFormat="1" x14ac:dyDescent="0.15"/>
    <row r="445" s="2" customFormat="1" x14ac:dyDescent="0.15"/>
    <row r="446" s="2" customFormat="1" x14ac:dyDescent="0.15"/>
    <row r="447" s="2" customFormat="1" x14ac:dyDescent="0.15"/>
    <row r="448" s="2" customFormat="1" x14ac:dyDescent="0.15"/>
    <row r="449" s="2" customFormat="1" x14ac:dyDescent="0.15"/>
    <row r="450" s="2" customFormat="1" x14ac:dyDescent="0.15"/>
    <row r="451" s="2" customFormat="1" x14ac:dyDescent="0.15"/>
    <row r="452" s="2" customFormat="1" x14ac:dyDescent="0.15"/>
    <row r="453" s="2" customFormat="1" x14ac:dyDescent="0.15"/>
    <row r="454" s="2" customFormat="1" x14ac:dyDescent="0.15"/>
    <row r="455" s="2" customFormat="1" x14ac:dyDescent="0.15"/>
    <row r="456" s="2" customFormat="1" x14ac:dyDescent="0.15"/>
    <row r="457" s="2" customFormat="1" x14ac:dyDescent="0.15"/>
    <row r="458" s="2" customFormat="1" x14ac:dyDescent="0.15"/>
    <row r="459" s="2" customFormat="1" x14ac:dyDescent="0.15"/>
    <row r="460" s="2" customFormat="1" x14ac:dyDescent="0.15"/>
    <row r="461" s="2" customFormat="1" x14ac:dyDescent="0.15"/>
    <row r="462" s="2" customFormat="1" x14ac:dyDescent="0.15"/>
    <row r="463" s="2" customFormat="1" x14ac:dyDescent="0.15"/>
    <row r="464" s="2" customFormat="1" x14ac:dyDescent="0.15"/>
    <row r="465" s="2" customFormat="1" x14ac:dyDescent="0.15"/>
    <row r="466" s="2" customFormat="1" x14ac:dyDescent="0.15"/>
    <row r="467" s="2" customFormat="1" x14ac:dyDescent="0.15"/>
    <row r="468" s="2" customFormat="1" x14ac:dyDescent="0.15"/>
    <row r="469" s="2" customFormat="1" x14ac:dyDescent="0.15"/>
    <row r="470" s="2" customFormat="1" x14ac:dyDescent="0.15"/>
    <row r="471" s="2" customFormat="1" x14ac:dyDescent="0.15"/>
    <row r="472" s="2" customFormat="1" x14ac:dyDescent="0.15"/>
    <row r="473" s="2" customFormat="1" x14ac:dyDescent="0.15"/>
    <row r="474" s="2" customFormat="1" x14ac:dyDescent="0.15"/>
    <row r="475" s="2" customFormat="1" x14ac:dyDescent="0.15"/>
    <row r="476" s="2" customFormat="1" x14ac:dyDescent="0.15"/>
    <row r="477" s="2" customFormat="1" x14ac:dyDescent="0.15"/>
    <row r="478" s="2" customFormat="1" x14ac:dyDescent="0.15"/>
    <row r="479" s="2" customFormat="1" x14ac:dyDescent="0.15"/>
    <row r="480" s="2" customFormat="1" x14ac:dyDescent="0.15"/>
    <row r="481" s="2" customFormat="1" x14ac:dyDescent="0.15"/>
    <row r="482" s="2" customFormat="1" x14ac:dyDescent="0.15"/>
    <row r="483" s="2" customFormat="1" x14ac:dyDescent="0.15"/>
    <row r="484" s="2" customFormat="1" x14ac:dyDescent="0.15"/>
    <row r="485" s="2" customFormat="1" x14ac:dyDescent="0.15"/>
    <row r="486" s="2" customFormat="1" x14ac:dyDescent="0.15"/>
    <row r="487" s="2" customFormat="1" x14ac:dyDescent="0.15"/>
    <row r="488" s="2" customFormat="1" x14ac:dyDescent="0.15"/>
    <row r="489" s="2" customFormat="1" x14ac:dyDescent="0.15"/>
    <row r="490" s="2" customFormat="1" x14ac:dyDescent="0.15"/>
    <row r="491" s="2" customFormat="1" x14ac:dyDescent="0.15"/>
    <row r="492" s="2" customFormat="1" x14ac:dyDescent="0.15"/>
    <row r="493" s="2" customFormat="1" x14ac:dyDescent="0.15"/>
    <row r="494" s="2" customFormat="1" x14ac:dyDescent="0.15"/>
    <row r="495" s="2" customFormat="1" x14ac:dyDescent="0.15"/>
    <row r="496" s="2" customFormat="1" x14ac:dyDescent="0.15"/>
    <row r="497" s="2" customFormat="1" x14ac:dyDescent="0.15"/>
    <row r="498" s="2" customFormat="1" x14ac:dyDescent="0.15"/>
    <row r="499" s="2" customFormat="1" x14ac:dyDescent="0.15"/>
    <row r="500" s="2" customFormat="1" x14ac:dyDescent="0.15"/>
    <row r="501" s="2" customFormat="1" x14ac:dyDescent="0.15"/>
    <row r="502" s="2" customFormat="1" x14ac:dyDescent="0.15"/>
    <row r="503" s="2" customFormat="1" x14ac:dyDescent="0.15"/>
    <row r="504" s="2" customFormat="1" x14ac:dyDescent="0.15"/>
    <row r="505" s="2" customFormat="1" x14ac:dyDescent="0.15"/>
    <row r="506" s="2" customFormat="1" x14ac:dyDescent="0.15"/>
    <row r="507" s="2" customFormat="1" x14ac:dyDescent="0.15"/>
    <row r="508" s="2" customFormat="1" x14ac:dyDescent="0.15"/>
    <row r="509" s="2" customFormat="1" x14ac:dyDescent="0.15"/>
    <row r="510" s="2" customFormat="1" x14ac:dyDescent="0.15"/>
    <row r="511" s="2" customFormat="1" x14ac:dyDescent="0.15"/>
    <row r="512" s="2" customFormat="1" x14ac:dyDescent="0.15"/>
    <row r="513" s="2" customFormat="1" x14ac:dyDescent="0.15"/>
    <row r="514" s="2" customFormat="1" x14ac:dyDescent="0.15"/>
    <row r="515" s="2" customFormat="1" x14ac:dyDescent="0.15"/>
    <row r="516" s="2" customFormat="1" x14ac:dyDescent="0.15"/>
    <row r="517" s="2" customFormat="1" x14ac:dyDescent="0.15"/>
    <row r="518" s="2" customFormat="1" x14ac:dyDescent="0.15"/>
    <row r="519" s="2" customFormat="1" x14ac:dyDescent="0.15"/>
    <row r="520" s="2" customFormat="1" x14ac:dyDescent="0.15"/>
    <row r="521" s="2" customFormat="1" x14ac:dyDescent="0.15"/>
    <row r="522" s="2" customFormat="1" x14ac:dyDescent="0.15"/>
    <row r="523" s="2" customFormat="1" x14ac:dyDescent="0.15"/>
    <row r="524" s="2" customFormat="1" x14ac:dyDescent="0.15"/>
    <row r="525" s="2" customFormat="1" x14ac:dyDescent="0.15"/>
    <row r="526" s="2" customFormat="1" x14ac:dyDescent="0.15"/>
    <row r="527" s="2" customFormat="1" x14ac:dyDescent="0.15"/>
    <row r="528" s="2" customFormat="1" x14ac:dyDescent="0.15"/>
    <row r="529" s="2" customFormat="1" x14ac:dyDescent="0.15"/>
    <row r="530" s="2" customFormat="1" x14ac:dyDescent="0.15"/>
    <row r="531" s="2" customFormat="1" x14ac:dyDescent="0.15"/>
    <row r="532" s="2" customFormat="1" x14ac:dyDescent="0.15"/>
    <row r="533" s="2" customFormat="1" x14ac:dyDescent="0.15"/>
    <row r="534" s="2" customFormat="1" x14ac:dyDescent="0.15"/>
    <row r="535" s="2" customFormat="1" x14ac:dyDescent="0.15"/>
    <row r="536" s="2" customFormat="1" x14ac:dyDescent="0.15"/>
    <row r="537" s="2" customFormat="1" x14ac:dyDescent="0.15"/>
    <row r="538" s="2" customFormat="1" x14ac:dyDescent="0.15"/>
    <row r="539" s="2" customFormat="1" x14ac:dyDescent="0.15"/>
    <row r="540" s="2" customFormat="1" x14ac:dyDescent="0.15"/>
    <row r="541" s="2" customFormat="1" x14ac:dyDescent="0.15"/>
    <row r="542" s="2" customFormat="1" x14ac:dyDescent="0.15"/>
    <row r="543" s="2" customFormat="1" x14ac:dyDescent="0.15"/>
    <row r="544" s="2" customFormat="1" x14ac:dyDescent="0.15"/>
    <row r="545" s="2" customFormat="1" x14ac:dyDescent="0.15"/>
    <row r="546" s="2" customFormat="1" x14ac:dyDescent="0.15"/>
    <row r="547" s="2" customFormat="1" x14ac:dyDescent="0.15"/>
    <row r="548" s="2" customFormat="1" x14ac:dyDescent="0.15"/>
    <row r="549" s="2" customFormat="1" x14ac:dyDescent="0.15"/>
    <row r="550" s="2" customFormat="1" x14ac:dyDescent="0.15"/>
    <row r="551" s="2" customFormat="1" x14ac:dyDescent="0.15"/>
    <row r="552" s="2" customFormat="1" x14ac:dyDescent="0.15"/>
    <row r="553" s="2" customFormat="1" x14ac:dyDescent="0.15"/>
    <row r="554" s="2" customFormat="1" x14ac:dyDescent="0.15"/>
    <row r="555" s="2" customFormat="1" x14ac:dyDescent="0.15"/>
    <row r="556" s="2" customFormat="1" x14ac:dyDescent="0.15"/>
    <row r="557" s="2" customFormat="1" x14ac:dyDescent="0.15"/>
    <row r="558" s="2" customFormat="1" x14ac:dyDescent="0.15"/>
    <row r="559" s="2" customFormat="1" x14ac:dyDescent="0.15"/>
    <row r="560" s="2" customFormat="1" x14ac:dyDescent="0.15"/>
    <row r="561" s="2" customFormat="1" x14ac:dyDescent="0.15"/>
    <row r="562" s="2" customFormat="1" x14ac:dyDescent="0.15"/>
    <row r="563" s="2" customFormat="1" x14ac:dyDescent="0.15"/>
    <row r="564" s="2" customFormat="1" x14ac:dyDescent="0.15"/>
    <row r="565" s="2" customFormat="1" x14ac:dyDescent="0.15"/>
    <row r="566" s="2" customFormat="1" x14ac:dyDescent="0.15"/>
    <row r="567" s="2" customFormat="1" x14ac:dyDescent="0.15"/>
    <row r="568" s="2" customFormat="1" x14ac:dyDescent="0.15"/>
    <row r="569" s="2" customFormat="1" x14ac:dyDescent="0.15"/>
    <row r="570" s="2" customFormat="1" x14ac:dyDescent="0.15"/>
    <row r="571" s="2" customFormat="1" x14ac:dyDescent="0.15"/>
    <row r="572" s="2" customFormat="1" x14ac:dyDescent="0.15"/>
    <row r="573" s="2" customFormat="1" x14ac:dyDescent="0.15"/>
    <row r="574" s="2" customFormat="1" x14ac:dyDescent="0.15"/>
    <row r="575" s="2" customFormat="1" x14ac:dyDescent="0.15"/>
    <row r="576" s="2" customFormat="1" x14ac:dyDescent="0.15"/>
    <row r="577" s="2" customFormat="1" x14ac:dyDescent="0.15"/>
    <row r="578" s="2" customFormat="1" x14ac:dyDescent="0.15"/>
    <row r="579" s="2" customFormat="1" x14ac:dyDescent="0.15"/>
    <row r="580" s="2" customFormat="1" x14ac:dyDescent="0.15"/>
    <row r="581" s="2" customFormat="1" x14ac:dyDescent="0.15"/>
    <row r="582" s="2" customFormat="1" x14ac:dyDescent="0.15"/>
    <row r="583" s="2" customFormat="1" x14ac:dyDescent="0.15"/>
    <row r="584" s="2" customFormat="1" x14ac:dyDescent="0.15"/>
    <row r="585" s="2" customFormat="1" x14ac:dyDescent="0.15"/>
    <row r="586" s="2" customFormat="1" x14ac:dyDescent="0.15"/>
    <row r="587" s="2" customFormat="1" x14ac:dyDescent="0.15"/>
    <row r="588" s="2" customFormat="1" x14ac:dyDescent="0.15"/>
    <row r="589" s="2" customFormat="1" x14ac:dyDescent="0.15"/>
    <row r="590" s="2" customFormat="1" x14ac:dyDescent="0.15"/>
    <row r="591" s="2" customFormat="1" x14ac:dyDescent="0.15"/>
    <row r="592" s="2" customFormat="1" x14ac:dyDescent="0.15"/>
    <row r="593" s="2" customFormat="1" x14ac:dyDescent="0.15"/>
    <row r="594" s="2" customFormat="1" x14ac:dyDescent="0.15"/>
    <row r="595" s="2" customFormat="1" x14ac:dyDescent="0.15"/>
    <row r="596" s="2" customFormat="1" x14ac:dyDescent="0.15"/>
    <row r="597" s="2" customFormat="1" x14ac:dyDescent="0.15"/>
    <row r="598" s="2" customFormat="1" x14ac:dyDescent="0.15"/>
    <row r="599" s="2" customFormat="1" x14ac:dyDescent="0.15"/>
    <row r="600" s="2" customFormat="1" x14ac:dyDescent="0.15"/>
    <row r="601" s="2" customFormat="1" x14ac:dyDescent="0.15"/>
    <row r="602" s="2" customFormat="1" x14ac:dyDescent="0.15"/>
    <row r="603" s="2" customFormat="1" x14ac:dyDescent="0.15"/>
    <row r="604" s="2" customFormat="1" x14ac:dyDescent="0.15"/>
    <row r="605" s="2" customFormat="1" x14ac:dyDescent="0.15"/>
    <row r="606" s="2" customFormat="1" x14ac:dyDescent="0.15"/>
    <row r="607" s="2" customFormat="1" x14ac:dyDescent="0.15"/>
    <row r="608" s="2" customFormat="1" x14ac:dyDescent="0.15"/>
    <row r="609" s="2" customFormat="1" x14ac:dyDescent="0.15"/>
    <row r="610" s="2" customFormat="1" x14ac:dyDescent="0.15"/>
    <row r="611" s="2" customFormat="1" x14ac:dyDescent="0.15"/>
    <row r="612" s="2" customFormat="1" x14ac:dyDescent="0.15"/>
    <row r="613" s="2" customFormat="1" x14ac:dyDescent="0.15"/>
    <row r="614" s="2" customFormat="1" x14ac:dyDescent="0.15"/>
    <row r="615" s="2" customFormat="1" x14ac:dyDescent="0.15"/>
    <row r="616" s="2" customFormat="1" x14ac:dyDescent="0.15"/>
    <row r="617" s="2" customFormat="1" x14ac:dyDescent="0.15"/>
    <row r="618" s="2" customFormat="1" x14ac:dyDescent="0.15"/>
    <row r="619" s="2" customFormat="1" x14ac:dyDescent="0.15"/>
    <row r="620" s="2" customFormat="1" x14ac:dyDescent="0.15"/>
    <row r="621" s="2" customFormat="1" x14ac:dyDescent="0.15"/>
    <row r="622" s="2" customFormat="1" x14ac:dyDescent="0.15"/>
    <row r="623" s="2" customFormat="1" x14ac:dyDescent="0.15"/>
    <row r="624" s="2" customFormat="1" x14ac:dyDescent="0.15"/>
    <row r="625" s="2" customFormat="1" x14ac:dyDescent="0.15"/>
    <row r="626" s="2" customFormat="1" x14ac:dyDescent="0.15"/>
    <row r="627" s="2" customFormat="1" x14ac:dyDescent="0.15"/>
    <row r="628" s="2" customFormat="1" x14ac:dyDescent="0.15"/>
    <row r="629" s="2" customFormat="1" x14ac:dyDescent="0.15"/>
    <row r="630" s="2" customFormat="1" x14ac:dyDescent="0.15"/>
    <row r="631" s="2" customFormat="1" x14ac:dyDescent="0.15"/>
    <row r="632" s="2" customFormat="1" x14ac:dyDescent="0.15"/>
    <row r="633" s="2" customFormat="1" x14ac:dyDescent="0.15"/>
    <row r="634" s="2" customFormat="1" x14ac:dyDescent="0.15"/>
    <row r="635" s="2" customFormat="1" x14ac:dyDescent="0.15"/>
    <row r="636" s="2" customFormat="1" x14ac:dyDescent="0.15"/>
    <row r="637" s="2" customFormat="1" x14ac:dyDescent="0.15"/>
    <row r="638" s="2" customFormat="1" x14ac:dyDescent="0.15"/>
    <row r="639" s="2" customFormat="1" x14ac:dyDescent="0.15"/>
    <row r="640" s="2" customFormat="1" x14ac:dyDescent="0.15"/>
    <row r="641" s="2" customFormat="1" x14ac:dyDescent="0.15"/>
    <row r="642" s="2" customFormat="1" x14ac:dyDescent="0.15"/>
    <row r="643" s="2" customFormat="1" x14ac:dyDescent="0.15"/>
    <row r="644" s="2" customFormat="1" x14ac:dyDescent="0.15"/>
    <row r="645" s="2" customFormat="1" x14ac:dyDescent="0.15"/>
    <row r="646" s="2" customFormat="1" x14ac:dyDescent="0.15"/>
    <row r="647" s="2" customFormat="1" x14ac:dyDescent="0.15"/>
    <row r="648" s="2" customFormat="1" x14ac:dyDescent="0.15"/>
    <row r="649" s="2" customFormat="1" x14ac:dyDescent="0.15"/>
    <row r="650" s="2" customFormat="1" x14ac:dyDescent="0.15"/>
    <row r="651" s="2" customFormat="1" x14ac:dyDescent="0.15"/>
    <row r="652" s="2" customFormat="1" x14ac:dyDescent="0.15"/>
    <row r="653" s="2" customFormat="1" x14ac:dyDescent="0.15"/>
    <row r="654" s="2" customFormat="1" x14ac:dyDescent="0.15"/>
    <row r="655" s="2" customFormat="1" x14ac:dyDescent="0.15"/>
    <row r="656" s="2" customFormat="1" x14ac:dyDescent="0.15"/>
    <row r="657" s="2" customFormat="1" x14ac:dyDescent="0.15"/>
    <row r="658" s="2" customFormat="1" x14ac:dyDescent="0.15"/>
    <row r="659" s="2" customFormat="1" x14ac:dyDescent="0.15"/>
    <row r="660" s="2" customFormat="1" x14ac:dyDescent="0.15"/>
    <row r="661" s="2" customFormat="1" x14ac:dyDescent="0.15"/>
    <row r="662" s="2" customFormat="1" x14ac:dyDescent="0.15"/>
    <row r="663" s="2" customFormat="1" x14ac:dyDescent="0.15"/>
    <row r="664" s="2" customFormat="1" x14ac:dyDescent="0.15"/>
    <row r="665" s="2" customFormat="1" x14ac:dyDescent="0.15"/>
    <row r="666" s="2" customFormat="1" x14ac:dyDescent="0.15"/>
    <row r="667" s="2" customFormat="1" x14ac:dyDescent="0.15"/>
    <row r="668" s="2" customFormat="1" x14ac:dyDescent="0.15"/>
    <row r="669" s="2" customFormat="1" x14ac:dyDescent="0.15"/>
    <row r="670" s="2" customFormat="1" x14ac:dyDescent="0.15"/>
    <row r="671" s="2" customFormat="1" x14ac:dyDescent="0.15"/>
    <row r="672" s="2" customFormat="1" x14ac:dyDescent="0.15"/>
    <row r="673" s="2" customFormat="1" x14ac:dyDescent="0.15"/>
    <row r="674" s="2" customFormat="1" x14ac:dyDescent="0.15"/>
    <row r="675" s="2" customFormat="1" x14ac:dyDescent="0.15"/>
    <row r="676" s="2" customFormat="1" x14ac:dyDescent="0.15"/>
    <row r="677" s="2" customFormat="1" x14ac:dyDescent="0.15"/>
    <row r="678" s="2" customFormat="1" x14ac:dyDescent="0.15"/>
    <row r="679" s="2" customFormat="1" x14ac:dyDescent="0.15"/>
    <row r="680" s="2" customFormat="1" x14ac:dyDescent="0.15"/>
    <row r="681" s="2" customFormat="1" x14ac:dyDescent="0.15"/>
    <row r="682" s="2" customFormat="1" x14ac:dyDescent="0.15"/>
    <row r="683" s="2" customFormat="1" x14ac:dyDescent="0.15"/>
    <row r="684" s="2" customFormat="1" x14ac:dyDescent="0.15"/>
    <row r="685" s="2" customFormat="1" x14ac:dyDescent="0.15"/>
    <row r="686" s="2" customFormat="1" x14ac:dyDescent="0.15"/>
    <row r="687" s="2" customFormat="1" x14ac:dyDescent="0.15"/>
    <row r="688" s="2" customFormat="1" x14ac:dyDescent="0.15"/>
    <row r="689" s="2" customFormat="1" x14ac:dyDescent="0.15"/>
    <row r="690" s="2" customFormat="1" x14ac:dyDescent="0.15"/>
    <row r="691" s="2" customFormat="1" x14ac:dyDescent="0.15"/>
    <row r="692" s="2" customFormat="1" x14ac:dyDescent="0.15"/>
    <row r="693" s="2" customFormat="1" x14ac:dyDescent="0.15"/>
    <row r="694" s="2" customFormat="1" x14ac:dyDescent="0.15"/>
    <row r="695" s="2" customFormat="1" x14ac:dyDescent="0.15"/>
    <row r="696" s="2" customFormat="1" x14ac:dyDescent="0.15"/>
    <row r="697" s="2" customFormat="1" x14ac:dyDescent="0.15"/>
    <row r="698" s="2" customFormat="1" x14ac:dyDescent="0.15"/>
    <row r="699" s="2" customFormat="1" x14ac:dyDescent="0.15"/>
    <row r="700" s="2" customFormat="1" x14ac:dyDescent="0.15"/>
    <row r="701" s="2" customFormat="1" x14ac:dyDescent="0.15"/>
    <row r="702" s="2" customFormat="1" x14ac:dyDescent="0.15"/>
    <row r="703" s="2" customFormat="1" x14ac:dyDescent="0.15"/>
    <row r="704" s="2" customFormat="1" x14ac:dyDescent="0.15"/>
    <row r="705" s="2" customFormat="1" x14ac:dyDescent="0.15"/>
    <row r="706" s="2" customFormat="1" x14ac:dyDescent="0.15"/>
    <row r="707" s="2" customFormat="1" x14ac:dyDescent="0.15"/>
    <row r="708" s="2" customFormat="1" x14ac:dyDescent="0.15"/>
    <row r="709" s="2" customFormat="1" x14ac:dyDescent="0.15"/>
    <row r="710" s="2" customFormat="1" x14ac:dyDescent="0.15"/>
    <row r="711" s="2" customFormat="1" x14ac:dyDescent="0.15"/>
    <row r="712" s="2" customFormat="1" x14ac:dyDescent="0.15"/>
    <row r="713" s="2" customFormat="1" x14ac:dyDescent="0.15"/>
    <row r="714" s="2" customFormat="1" x14ac:dyDescent="0.15"/>
    <row r="715" s="2" customFormat="1" x14ac:dyDescent="0.15"/>
    <row r="716" s="2" customFormat="1" x14ac:dyDescent="0.15"/>
    <row r="717" s="2" customFormat="1" x14ac:dyDescent="0.15"/>
    <row r="718" s="2" customFormat="1" x14ac:dyDescent="0.15"/>
    <row r="719" s="2" customFormat="1" x14ac:dyDescent="0.15"/>
    <row r="720" s="2" customFormat="1" x14ac:dyDescent="0.15"/>
    <row r="721" s="2" customFormat="1" x14ac:dyDescent="0.15"/>
    <row r="722" s="2" customFormat="1" x14ac:dyDescent="0.15"/>
    <row r="723" s="2" customFormat="1" x14ac:dyDescent="0.15"/>
    <row r="724" s="2" customFormat="1" x14ac:dyDescent="0.15"/>
    <row r="725" s="2" customFormat="1" x14ac:dyDescent="0.15"/>
    <row r="726" s="2" customFormat="1" x14ac:dyDescent="0.15"/>
    <row r="727" s="2" customFormat="1" x14ac:dyDescent="0.15"/>
    <row r="728" s="2" customFormat="1" x14ac:dyDescent="0.15"/>
    <row r="729" s="2" customFormat="1" x14ac:dyDescent="0.15"/>
    <row r="730" s="2" customFormat="1" x14ac:dyDescent="0.15"/>
    <row r="731" s="2" customFormat="1" x14ac:dyDescent="0.15"/>
    <row r="732" s="2" customFormat="1" x14ac:dyDescent="0.15"/>
    <row r="733" s="2" customFormat="1" x14ac:dyDescent="0.15"/>
    <row r="734" s="2" customFormat="1" x14ac:dyDescent="0.15"/>
    <row r="735" s="2" customFormat="1" x14ac:dyDescent="0.15"/>
    <row r="736" s="2" customFormat="1" x14ac:dyDescent="0.15"/>
    <row r="737" s="2" customFormat="1" x14ac:dyDescent="0.15"/>
    <row r="738" s="2" customFormat="1" x14ac:dyDescent="0.15"/>
    <row r="739" s="2" customFormat="1" x14ac:dyDescent="0.15"/>
    <row r="740" s="2" customFormat="1" x14ac:dyDescent="0.15"/>
    <row r="741" s="2" customFormat="1" x14ac:dyDescent="0.15"/>
    <row r="742" s="2" customFormat="1" x14ac:dyDescent="0.15"/>
    <row r="743" s="2" customFormat="1" x14ac:dyDescent="0.15"/>
    <row r="744" s="2" customFormat="1" x14ac:dyDescent="0.15"/>
    <row r="745" s="2" customFormat="1" x14ac:dyDescent="0.15"/>
    <row r="746" s="2" customFormat="1" x14ac:dyDescent="0.15"/>
    <row r="747" s="2" customFormat="1" x14ac:dyDescent="0.15"/>
    <row r="748" s="2" customFormat="1" x14ac:dyDescent="0.15"/>
    <row r="749" s="2" customFormat="1" x14ac:dyDescent="0.15"/>
    <row r="750" s="2" customFormat="1" x14ac:dyDescent="0.15"/>
    <row r="751" s="2" customFormat="1" x14ac:dyDescent="0.15"/>
    <row r="752" s="2" customFormat="1" x14ac:dyDescent="0.15"/>
    <row r="753" s="2" customFormat="1" x14ac:dyDescent="0.15"/>
    <row r="754" s="2" customFormat="1" x14ac:dyDescent="0.15"/>
    <row r="755" s="2" customFormat="1" x14ac:dyDescent="0.15"/>
    <row r="756" s="2" customFormat="1" x14ac:dyDescent="0.15"/>
    <row r="757" s="2" customFormat="1" x14ac:dyDescent="0.15"/>
    <row r="758" s="2" customFormat="1" x14ac:dyDescent="0.15"/>
    <row r="759" s="2" customFormat="1" x14ac:dyDescent="0.15"/>
    <row r="760" s="2" customFormat="1" x14ac:dyDescent="0.15"/>
    <row r="761" s="2" customFormat="1" x14ac:dyDescent="0.15"/>
    <row r="762" s="2" customFormat="1" x14ac:dyDescent="0.15"/>
    <row r="763" s="2" customFormat="1" x14ac:dyDescent="0.15"/>
    <row r="764" s="2" customFormat="1" x14ac:dyDescent="0.15"/>
    <row r="765" s="2" customFormat="1" x14ac:dyDescent="0.15"/>
    <row r="766" s="2" customFormat="1" x14ac:dyDescent="0.15"/>
    <row r="767" s="2" customFormat="1" x14ac:dyDescent="0.15"/>
    <row r="768" s="2" customFormat="1" x14ac:dyDescent="0.15"/>
    <row r="769" s="2" customFormat="1" x14ac:dyDescent="0.15"/>
    <row r="770" s="2" customFormat="1" x14ac:dyDescent="0.15"/>
    <row r="771" s="2" customFormat="1" x14ac:dyDescent="0.15"/>
    <row r="772" s="2" customFormat="1" x14ac:dyDescent="0.15"/>
    <row r="773" s="2" customFormat="1" x14ac:dyDescent="0.15"/>
    <row r="774" s="2" customFormat="1" x14ac:dyDescent="0.15"/>
    <row r="775" s="2" customFormat="1" x14ac:dyDescent="0.15"/>
    <row r="776" s="2" customFormat="1" x14ac:dyDescent="0.15"/>
    <row r="777" s="2" customFormat="1" x14ac:dyDescent="0.15"/>
    <row r="778" s="2" customFormat="1" x14ac:dyDescent="0.15"/>
    <row r="779" s="2" customFormat="1" x14ac:dyDescent="0.15"/>
    <row r="780" s="2" customFormat="1" x14ac:dyDescent="0.15"/>
    <row r="781" s="2" customFormat="1" x14ac:dyDescent="0.15"/>
    <row r="782" s="2" customFormat="1" x14ac:dyDescent="0.15"/>
    <row r="783" s="2" customFormat="1" x14ac:dyDescent="0.15"/>
    <row r="784" s="2" customFormat="1" x14ac:dyDescent="0.15"/>
    <row r="785" s="2" customFormat="1" x14ac:dyDescent="0.15"/>
    <row r="786" s="2" customFormat="1" x14ac:dyDescent="0.15"/>
    <row r="787" s="2" customFormat="1" x14ac:dyDescent="0.15"/>
    <row r="788" s="2" customFormat="1" x14ac:dyDescent="0.15"/>
    <row r="789" s="2" customFormat="1" x14ac:dyDescent="0.15"/>
    <row r="790" s="2" customFormat="1" x14ac:dyDescent="0.15"/>
    <row r="791" s="2" customFormat="1" x14ac:dyDescent="0.15"/>
    <row r="792" s="2" customFormat="1" x14ac:dyDescent="0.15"/>
    <row r="793" s="2" customFormat="1" x14ac:dyDescent="0.15"/>
    <row r="794" s="2" customFormat="1" x14ac:dyDescent="0.15"/>
    <row r="795" s="2" customFormat="1" x14ac:dyDescent="0.15"/>
    <row r="796" s="2" customFormat="1" x14ac:dyDescent="0.15"/>
    <row r="797" s="2" customFormat="1" x14ac:dyDescent="0.15"/>
    <row r="798" s="2" customFormat="1" x14ac:dyDescent="0.15"/>
    <row r="799" s="2" customFormat="1" x14ac:dyDescent="0.15"/>
    <row r="800" s="2" customFormat="1" x14ac:dyDescent="0.15"/>
    <row r="801" s="2" customFormat="1" x14ac:dyDescent="0.15"/>
    <row r="802" s="2" customFormat="1" x14ac:dyDescent="0.15"/>
    <row r="803" s="2" customFormat="1" x14ac:dyDescent="0.15"/>
    <row r="804" s="2" customFormat="1" x14ac:dyDescent="0.15"/>
    <row r="805" s="2" customFormat="1" x14ac:dyDescent="0.15"/>
    <row r="806" s="2" customFormat="1" x14ac:dyDescent="0.15"/>
    <row r="807" s="2" customFormat="1" x14ac:dyDescent="0.15"/>
    <row r="808" s="2" customFormat="1" x14ac:dyDescent="0.15"/>
    <row r="809" s="2" customFormat="1" x14ac:dyDescent="0.15"/>
    <row r="810" s="2" customFormat="1" x14ac:dyDescent="0.15"/>
    <row r="811" s="2" customFormat="1" x14ac:dyDescent="0.15"/>
    <row r="812" s="2" customFormat="1" x14ac:dyDescent="0.15"/>
    <row r="813" s="2" customFormat="1" x14ac:dyDescent="0.15"/>
    <row r="814" s="2" customFormat="1" x14ac:dyDescent="0.15"/>
    <row r="815" s="2" customFormat="1" x14ac:dyDescent="0.15"/>
    <row r="816" s="2" customFormat="1" x14ac:dyDescent="0.15"/>
    <row r="817" s="2" customFormat="1" x14ac:dyDescent="0.15"/>
    <row r="818" s="2" customFormat="1" x14ac:dyDescent="0.15"/>
    <row r="819" s="2" customFormat="1" x14ac:dyDescent="0.15"/>
    <row r="820" s="2" customFormat="1" x14ac:dyDescent="0.15"/>
    <row r="821" s="2" customFormat="1" x14ac:dyDescent="0.15"/>
    <row r="822" s="2" customFormat="1" x14ac:dyDescent="0.15"/>
    <row r="823" s="2" customFormat="1" x14ac:dyDescent="0.15"/>
    <row r="824" s="2" customFormat="1" x14ac:dyDescent="0.15"/>
    <row r="825" s="2" customFormat="1" x14ac:dyDescent="0.15"/>
    <row r="826" s="2" customFormat="1" x14ac:dyDescent="0.15"/>
    <row r="827" s="2" customFormat="1" x14ac:dyDescent="0.15"/>
    <row r="828" s="2" customFormat="1" x14ac:dyDescent="0.15"/>
    <row r="829" s="2" customFormat="1" x14ac:dyDescent="0.15"/>
    <row r="830" s="2" customFormat="1" x14ac:dyDescent="0.15"/>
    <row r="831" s="2" customFormat="1" x14ac:dyDescent="0.15"/>
    <row r="832" s="2" customFormat="1" x14ac:dyDescent="0.15"/>
    <row r="833" s="2" customFormat="1" x14ac:dyDescent="0.15"/>
    <row r="834" s="2" customFormat="1" x14ac:dyDescent="0.15"/>
    <row r="835" s="2" customFormat="1" x14ac:dyDescent="0.15"/>
    <row r="836" s="2" customFormat="1" x14ac:dyDescent="0.15"/>
    <row r="837" s="2" customFormat="1" x14ac:dyDescent="0.15"/>
    <row r="838" s="2" customFormat="1" x14ac:dyDescent="0.15"/>
    <row r="839" s="2" customFormat="1" x14ac:dyDescent="0.15"/>
    <row r="840" s="2" customFormat="1" x14ac:dyDescent="0.15"/>
    <row r="841" s="2" customFormat="1" x14ac:dyDescent="0.15"/>
    <row r="842" s="2" customFormat="1" x14ac:dyDescent="0.15"/>
    <row r="843" s="2" customFormat="1" x14ac:dyDescent="0.15"/>
    <row r="844" s="2" customFormat="1" x14ac:dyDescent="0.15"/>
    <row r="845" s="2" customFormat="1" x14ac:dyDescent="0.15"/>
    <row r="846" s="2" customFormat="1" x14ac:dyDescent="0.15"/>
    <row r="847" s="2" customFormat="1" x14ac:dyDescent="0.15"/>
    <row r="848" s="2" customFormat="1" x14ac:dyDescent="0.15"/>
    <row r="849" s="2" customFormat="1" x14ac:dyDescent="0.15"/>
    <row r="850" s="2" customFormat="1" x14ac:dyDescent="0.15"/>
    <row r="851" s="2" customFormat="1" x14ac:dyDescent="0.15"/>
    <row r="852" s="2" customFormat="1" x14ac:dyDescent="0.15"/>
    <row r="853" s="2" customFormat="1" x14ac:dyDescent="0.15"/>
    <row r="854" s="2" customFormat="1" x14ac:dyDescent="0.15"/>
    <row r="855" s="2" customFormat="1" x14ac:dyDescent="0.15"/>
    <row r="856" s="2" customFormat="1" x14ac:dyDescent="0.15"/>
    <row r="857" s="2" customFormat="1" x14ac:dyDescent="0.15"/>
    <row r="858" s="2" customFormat="1" x14ac:dyDescent="0.15"/>
    <row r="859" s="2" customFormat="1" x14ac:dyDescent="0.15"/>
    <row r="860" s="2" customFormat="1" x14ac:dyDescent="0.15"/>
    <row r="861" s="2" customFormat="1" x14ac:dyDescent="0.15"/>
    <row r="862" s="2" customFormat="1" x14ac:dyDescent="0.15"/>
    <row r="863" s="2" customFormat="1" x14ac:dyDescent="0.15"/>
    <row r="864" s="2" customFormat="1" x14ac:dyDescent="0.15"/>
    <row r="865" s="2" customFormat="1" x14ac:dyDescent="0.15"/>
    <row r="866" s="2" customFormat="1" x14ac:dyDescent="0.15"/>
    <row r="867" s="2" customFormat="1" x14ac:dyDescent="0.15"/>
    <row r="868" s="2" customFormat="1" x14ac:dyDescent="0.15"/>
    <row r="869" s="2" customFormat="1" x14ac:dyDescent="0.15"/>
    <row r="870" s="2" customFormat="1" x14ac:dyDescent="0.15"/>
    <row r="871" s="2" customFormat="1" x14ac:dyDescent="0.15"/>
    <row r="872" s="2" customFormat="1" x14ac:dyDescent="0.15"/>
    <row r="873" s="2" customFormat="1" x14ac:dyDescent="0.15"/>
    <row r="874" s="2" customFormat="1" x14ac:dyDescent="0.15"/>
    <row r="875" s="2" customFormat="1" x14ac:dyDescent="0.15"/>
    <row r="876" s="2" customFormat="1" x14ac:dyDescent="0.15"/>
    <row r="877" s="2" customFormat="1" x14ac:dyDescent="0.15"/>
    <row r="878" s="2" customFormat="1" x14ac:dyDescent="0.15"/>
    <row r="879" s="2" customFormat="1" x14ac:dyDescent="0.15"/>
    <row r="880" s="2" customFormat="1" x14ac:dyDescent="0.15"/>
    <row r="881" s="2" customFormat="1" x14ac:dyDescent="0.15"/>
    <row r="882" s="2" customFormat="1" x14ac:dyDescent="0.15"/>
    <row r="883" s="2" customFormat="1" x14ac:dyDescent="0.15"/>
    <row r="884" s="2" customFormat="1" x14ac:dyDescent="0.15"/>
    <row r="885" s="2" customFormat="1" x14ac:dyDescent="0.15"/>
    <row r="886" s="2" customFormat="1" x14ac:dyDescent="0.15"/>
    <row r="887" s="2" customFormat="1" x14ac:dyDescent="0.15"/>
    <row r="888" s="2" customFormat="1" x14ac:dyDescent="0.15"/>
    <row r="889" s="2" customFormat="1" x14ac:dyDescent="0.15"/>
    <row r="890" s="2" customFormat="1" x14ac:dyDescent="0.15"/>
    <row r="891" s="2" customFormat="1" x14ac:dyDescent="0.15"/>
    <row r="892" s="2" customFormat="1" x14ac:dyDescent="0.15"/>
    <row r="893" s="2" customFormat="1" x14ac:dyDescent="0.15"/>
    <row r="894" s="2" customFormat="1" x14ac:dyDescent="0.15"/>
    <row r="895" s="2" customFormat="1" x14ac:dyDescent="0.15"/>
    <row r="896" s="2" customFormat="1" x14ac:dyDescent="0.15"/>
    <row r="897" s="2" customFormat="1" x14ac:dyDescent="0.15"/>
    <row r="898" s="2" customFormat="1" x14ac:dyDescent="0.15"/>
    <row r="899" s="2" customFormat="1" x14ac:dyDescent="0.15"/>
    <row r="900" s="2" customFormat="1" x14ac:dyDescent="0.15"/>
    <row r="901" s="2" customFormat="1" x14ac:dyDescent="0.15"/>
    <row r="902" s="2" customFormat="1" x14ac:dyDescent="0.15"/>
    <row r="903" s="2" customFormat="1" x14ac:dyDescent="0.15"/>
    <row r="904" s="2" customFormat="1" x14ac:dyDescent="0.15"/>
    <row r="905" s="2" customFormat="1" x14ac:dyDescent="0.15"/>
    <row r="906" s="2" customFormat="1" x14ac:dyDescent="0.15"/>
    <row r="907" s="2" customFormat="1" x14ac:dyDescent="0.15"/>
    <row r="908" s="2" customFormat="1" x14ac:dyDescent="0.15"/>
    <row r="909" s="2" customFormat="1" x14ac:dyDescent="0.15"/>
    <row r="910" s="2" customFormat="1" x14ac:dyDescent="0.15"/>
    <row r="911" s="2" customFormat="1" x14ac:dyDescent="0.15"/>
    <row r="912" s="2" customFormat="1" x14ac:dyDescent="0.15"/>
    <row r="913" s="2" customFormat="1" x14ac:dyDescent="0.15"/>
    <row r="914" s="2" customFormat="1" x14ac:dyDescent="0.15"/>
    <row r="915" s="2" customFormat="1" x14ac:dyDescent="0.15"/>
    <row r="916" s="2" customFormat="1" x14ac:dyDescent="0.15"/>
    <row r="917" s="2" customFormat="1" x14ac:dyDescent="0.15"/>
    <row r="918" s="2" customFormat="1" x14ac:dyDescent="0.15"/>
    <row r="919" s="2" customFormat="1" x14ac:dyDescent="0.15"/>
    <row r="920" s="2" customFormat="1" x14ac:dyDescent="0.15"/>
    <row r="921" s="2" customFormat="1" x14ac:dyDescent="0.15"/>
    <row r="922" s="2" customFormat="1" x14ac:dyDescent="0.15"/>
    <row r="923" s="2" customFormat="1" x14ac:dyDescent="0.15"/>
    <row r="924" s="2" customFormat="1" x14ac:dyDescent="0.15"/>
    <row r="925" s="2" customFormat="1" x14ac:dyDescent="0.15"/>
    <row r="926" s="2" customFormat="1" x14ac:dyDescent="0.15"/>
    <row r="927" s="2" customFormat="1" x14ac:dyDescent="0.15"/>
    <row r="928" s="2" customFormat="1" x14ac:dyDescent="0.15"/>
    <row r="929" s="2" customFormat="1" x14ac:dyDescent="0.15"/>
    <row r="930" s="2" customFormat="1" x14ac:dyDescent="0.15"/>
    <row r="931" s="2" customFormat="1" x14ac:dyDescent="0.15"/>
    <row r="932" s="2" customFormat="1" x14ac:dyDescent="0.15"/>
    <row r="933" s="2" customFormat="1" x14ac:dyDescent="0.15"/>
    <row r="934" s="2" customFormat="1" x14ac:dyDescent="0.15"/>
    <row r="935" s="2" customFormat="1" x14ac:dyDescent="0.15"/>
    <row r="936" s="2" customFormat="1" x14ac:dyDescent="0.15"/>
    <row r="937" s="2" customFormat="1" x14ac:dyDescent="0.15"/>
    <row r="938" s="2" customFormat="1" x14ac:dyDescent="0.15"/>
    <row r="939" s="2" customFormat="1" x14ac:dyDescent="0.15"/>
    <row r="940" s="2" customFormat="1" x14ac:dyDescent="0.15"/>
    <row r="941" s="2" customFormat="1" x14ac:dyDescent="0.15"/>
    <row r="942" s="2" customFormat="1" x14ac:dyDescent="0.15"/>
    <row r="943" s="2" customFormat="1" x14ac:dyDescent="0.15"/>
    <row r="944" s="2" customFormat="1" x14ac:dyDescent="0.15"/>
    <row r="945" s="2" customFormat="1" x14ac:dyDescent="0.15"/>
    <row r="946" s="2" customFormat="1" x14ac:dyDescent="0.15"/>
    <row r="947" s="2" customFormat="1" x14ac:dyDescent="0.15"/>
    <row r="948" s="2" customFormat="1" x14ac:dyDescent="0.15"/>
    <row r="949" s="2" customFormat="1" x14ac:dyDescent="0.15"/>
    <row r="950" s="2" customFormat="1" x14ac:dyDescent="0.15"/>
    <row r="951" s="2" customFormat="1" x14ac:dyDescent="0.15"/>
    <row r="952" s="2" customFormat="1" x14ac:dyDescent="0.15"/>
    <row r="953" s="2" customFormat="1" x14ac:dyDescent="0.15"/>
    <row r="954" s="2" customFormat="1" x14ac:dyDescent="0.15"/>
    <row r="955" s="2" customFormat="1" x14ac:dyDescent="0.15"/>
    <row r="956" s="2" customFormat="1" x14ac:dyDescent="0.15"/>
    <row r="957" s="2" customFormat="1" x14ac:dyDescent="0.15"/>
    <row r="958" s="2" customFormat="1" x14ac:dyDescent="0.15"/>
    <row r="959" s="2" customFormat="1" x14ac:dyDescent="0.15"/>
    <row r="960" s="2" customFormat="1" x14ac:dyDescent="0.15"/>
    <row r="961" s="2" customFormat="1" x14ac:dyDescent="0.15"/>
    <row r="962" s="2" customFormat="1" x14ac:dyDescent="0.15"/>
    <row r="963" s="2" customFormat="1" x14ac:dyDescent="0.15"/>
    <row r="964" s="2" customFormat="1" x14ac:dyDescent="0.15"/>
    <row r="965" s="2" customFormat="1" x14ac:dyDescent="0.15"/>
    <row r="966" s="2" customFormat="1" x14ac:dyDescent="0.15"/>
    <row r="967" s="2" customFormat="1" x14ac:dyDescent="0.15"/>
    <row r="968" s="2" customFormat="1" x14ac:dyDescent="0.15"/>
    <row r="969" s="2" customFormat="1" x14ac:dyDescent="0.15"/>
    <row r="970" s="2" customFormat="1" x14ac:dyDescent="0.15"/>
    <row r="971" s="2" customFormat="1" x14ac:dyDescent="0.15"/>
    <row r="972" s="2" customFormat="1" x14ac:dyDescent="0.15"/>
    <row r="973" s="2" customFormat="1" x14ac:dyDescent="0.15"/>
    <row r="974" s="2" customFormat="1" x14ac:dyDescent="0.15"/>
    <row r="975" s="2" customFormat="1" x14ac:dyDescent="0.15"/>
    <row r="976" s="2" customFormat="1" x14ac:dyDescent="0.15"/>
    <row r="977" s="2" customFormat="1" x14ac:dyDescent="0.15"/>
    <row r="978" s="2" customFormat="1" x14ac:dyDescent="0.15"/>
    <row r="979" s="2" customFormat="1" x14ac:dyDescent="0.15"/>
    <row r="980" s="2" customFormat="1" x14ac:dyDescent="0.15"/>
    <row r="981" s="2" customFormat="1" x14ac:dyDescent="0.15"/>
    <row r="982" s="2" customFormat="1" x14ac:dyDescent="0.15"/>
    <row r="983" s="2" customFormat="1" x14ac:dyDescent="0.15"/>
    <row r="984" s="2" customFormat="1" x14ac:dyDescent="0.15"/>
    <row r="985" s="2" customFormat="1" x14ac:dyDescent="0.15"/>
    <row r="986" s="2" customFormat="1" x14ac:dyDescent="0.15"/>
    <row r="987" s="2" customFormat="1" x14ac:dyDescent="0.15"/>
    <row r="988" s="2" customFormat="1" x14ac:dyDescent="0.15"/>
    <row r="989" s="2" customFormat="1" x14ac:dyDescent="0.15"/>
    <row r="990" s="2" customFormat="1" x14ac:dyDescent="0.15"/>
    <row r="991" s="2" customFormat="1" x14ac:dyDescent="0.15"/>
    <row r="992" s="2" customFormat="1" x14ac:dyDescent="0.15"/>
    <row r="993" s="2" customFormat="1" x14ac:dyDescent="0.15"/>
    <row r="994" s="2" customFormat="1" x14ac:dyDescent="0.15"/>
    <row r="995" s="2" customFormat="1" x14ac:dyDescent="0.15"/>
    <row r="996" s="2" customFormat="1" x14ac:dyDescent="0.15"/>
    <row r="997" s="2" customFormat="1" x14ac:dyDescent="0.15"/>
    <row r="998" s="2" customFormat="1" x14ac:dyDescent="0.15"/>
    <row r="999" s="2" customFormat="1" x14ac:dyDescent="0.15"/>
    <row r="1000" s="2" customFormat="1" x14ac:dyDescent="0.15"/>
    <row r="1001" s="2" customFormat="1" x14ac:dyDescent="0.15"/>
    <row r="1002" s="2" customFormat="1" x14ac:dyDescent="0.15"/>
    <row r="1003" s="2" customFormat="1" x14ac:dyDescent="0.15"/>
    <row r="1004" s="2" customFormat="1" x14ac:dyDescent="0.15"/>
    <row r="1005" s="2" customFormat="1" x14ac:dyDescent="0.15"/>
    <row r="1006" s="2" customFormat="1" x14ac:dyDescent="0.15"/>
    <row r="1007" s="2" customFormat="1" x14ac:dyDescent="0.15"/>
    <row r="1008" s="2" customFormat="1" x14ac:dyDescent="0.15"/>
    <row r="1009" s="2" customFormat="1" x14ac:dyDescent="0.15"/>
    <row r="1010" s="2" customFormat="1" x14ac:dyDescent="0.15"/>
    <row r="1011" s="2" customFormat="1" x14ac:dyDescent="0.15"/>
    <row r="1012" s="2" customFormat="1" x14ac:dyDescent="0.15"/>
    <row r="1013" s="2" customFormat="1" x14ac:dyDescent="0.15"/>
    <row r="1014" s="2" customFormat="1" x14ac:dyDescent="0.15"/>
    <row r="1015" s="2" customFormat="1" x14ac:dyDescent="0.15"/>
    <row r="1016" s="2" customFormat="1" x14ac:dyDescent="0.15"/>
    <row r="1017" s="2" customFormat="1" x14ac:dyDescent="0.15"/>
    <row r="1018" s="2" customFormat="1" x14ac:dyDescent="0.15"/>
    <row r="1019" s="2" customFormat="1" x14ac:dyDescent="0.15"/>
    <row r="1020" s="2" customFormat="1" x14ac:dyDescent="0.15"/>
    <row r="1021" s="2" customFormat="1" x14ac:dyDescent="0.15"/>
    <row r="1022" s="2" customFormat="1" x14ac:dyDescent="0.15"/>
    <row r="1023" s="2" customFormat="1" x14ac:dyDescent="0.15"/>
    <row r="1024" s="2" customFormat="1" x14ac:dyDescent="0.15"/>
    <row r="1025" s="2" customFormat="1" x14ac:dyDescent="0.15"/>
    <row r="1026" s="2" customFormat="1" x14ac:dyDescent="0.15"/>
    <row r="1027" s="2" customFormat="1" x14ac:dyDescent="0.15"/>
    <row r="1028" s="2" customFormat="1" x14ac:dyDescent="0.15"/>
    <row r="1029" s="2" customFormat="1" x14ac:dyDescent="0.15"/>
    <row r="1030" s="2" customFormat="1" x14ac:dyDescent="0.15"/>
    <row r="1031" s="2" customFormat="1" x14ac:dyDescent="0.15"/>
    <row r="1032" s="2" customFormat="1" x14ac:dyDescent="0.15"/>
    <row r="1033" s="2" customFormat="1" x14ac:dyDescent="0.15"/>
    <row r="1034" s="2" customFormat="1" x14ac:dyDescent="0.15"/>
    <row r="1035" s="2" customFormat="1" x14ac:dyDescent="0.15"/>
    <row r="1036" s="2" customFormat="1" x14ac:dyDescent="0.15"/>
    <row r="1037" s="2" customFormat="1" x14ac:dyDescent="0.15"/>
    <row r="1038" s="2" customFormat="1" x14ac:dyDescent="0.15"/>
    <row r="1039" s="2" customFormat="1" x14ac:dyDescent="0.15"/>
    <row r="1040" s="2" customFormat="1" x14ac:dyDescent="0.15"/>
    <row r="1041" s="2" customFormat="1" x14ac:dyDescent="0.15"/>
    <row r="1042" s="2" customFormat="1" x14ac:dyDescent="0.15"/>
    <row r="1043" s="2" customFormat="1" x14ac:dyDescent="0.15"/>
    <row r="1044" s="2" customFormat="1" x14ac:dyDescent="0.15"/>
    <row r="1045" s="2" customFormat="1" x14ac:dyDescent="0.15"/>
    <row r="1046" s="2" customFormat="1" x14ac:dyDescent="0.15"/>
    <row r="1047" s="2" customFormat="1" x14ac:dyDescent="0.15"/>
    <row r="1048" s="2" customFormat="1" x14ac:dyDescent="0.15"/>
    <row r="1049" s="2" customFormat="1" x14ac:dyDescent="0.15"/>
    <row r="1050" s="2" customFormat="1" x14ac:dyDescent="0.15"/>
    <row r="1051" s="2" customFormat="1" x14ac:dyDescent="0.15"/>
    <row r="1052" s="2" customFormat="1" x14ac:dyDescent="0.15"/>
    <row r="1053" s="2" customFormat="1" x14ac:dyDescent="0.15"/>
    <row r="1054" s="2" customFormat="1" x14ac:dyDescent="0.15"/>
    <row r="1055" s="2" customFormat="1" x14ac:dyDescent="0.15"/>
    <row r="1056" s="2" customFormat="1" x14ac:dyDescent="0.15"/>
    <row r="1057" s="2" customFormat="1" x14ac:dyDescent="0.15"/>
    <row r="1058" s="2" customFormat="1" x14ac:dyDescent="0.15"/>
    <row r="1059" s="2" customFormat="1" x14ac:dyDescent="0.15"/>
    <row r="1060" s="2" customFormat="1" x14ac:dyDescent="0.15"/>
    <row r="1061" s="2" customFormat="1" x14ac:dyDescent="0.15"/>
    <row r="1062" s="2" customFormat="1" x14ac:dyDescent="0.15"/>
    <row r="1063" s="2" customFormat="1" x14ac:dyDescent="0.15"/>
    <row r="1064" s="2" customFormat="1" x14ac:dyDescent="0.15"/>
    <row r="1065" s="2" customFormat="1" x14ac:dyDescent="0.15"/>
    <row r="1066" s="2" customFormat="1" x14ac:dyDescent="0.15"/>
    <row r="1067" s="2" customFormat="1" x14ac:dyDescent="0.15"/>
    <row r="1068" s="2" customFormat="1" x14ac:dyDescent="0.15"/>
    <row r="1069" s="2" customFormat="1" x14ac:dyDescent="0.15"/>
    <row r="1070" s="2" customFormat="1" x14ac:dyDescent="0.15"/>
    <row r="1071" s="2" customFormat="1" x14ac:dyDescent="0.15"/>
    <row r="1072" s="2" customFormat="1" x14ac:dyDescent="0.15"/>
    <row r="1073" s="2" customFormat="1" x14ac:dyDescent="0.15"/>
    <row r="1074" s="2" customFormat="1" x14ac:dyDescent="0.15"/>
    <row r="1075" s="2" customFormat="1" x14ac:dyDescent="0.15"/>
    <row r="1076" s="2" customFormat="1" x14ac:dyDescent="0.15"/>
    <row r="1077" s="2" customFormat="1" x14ac:dyDescent="0.15"/>
    <row r="1078" s="2" customFormat="1" x14ac:dyDescent="0.15"/>
    <row r="1079" s="2" customFormat="1" x14ac:dyDescent="0.15"/>
    <row r="1080" s="2" customFormat="1" x14ac:dyDescent="0.15"/>
    <row r="1081" s="2" customFormat="1" x14ac:dyDescent="0.15"/>
    <row r="1082" s="2" customFormat="1" x14ac:dyDescent="0.15"/>
    <row r="1083" s="2" customFormat="1" x14ac:dyDescent="0.15"/>
    <row r="1084" s="2" customFormat="1" x14ac:dyDescent="0.15"/>
    <row r="1085" s="2" customFormat="1" x14ac:dyDescent="0.15"/>
    <row r="1086" s="2" customFormat="1" x14ac:dyDescent="0.15"/>
    <row r="1087" s="2" customFormat="1" x14ac:dyDescent="0.15"/>
    <row r="1088" s="2" customFormat="1" x14ac:dyDescent="0.15"/>
    <row r="1089" s="2" customFormat="1" x14ac:dyDescent="0.15"/>
    <row r="1090" s="2" customFormat="1" x14ac:dyDescent="0.15"/>
    <row r="1091" s="2" customFormat="1" x14ac:dyDescent="0.15"/>
    <row r="1092" s="2" customFormat="1" x14ac:dyDescent="0.15"/>
    <row r="1093" s="2" customFormat="1" x14ac:dyDescent="0.15"/>
    <row r="1094" s="2" customFormat="1" x14ac:dyDescent="0.15"/>
    <row r="1095" s="2" customFormat="1" x14ac:dyDescent="0.15"/>
    <row r="1096" s="2" customFormat="1" x14ac:dyDescent="0.15"/>
    <row r="1097" s="2" customFormat="1" x14ac:dyDescent="0.15"/>
    <row r="1098" s="2" customFormat="1" x14ac:dyDescent="0.15"/>
    <row r="1099" s="2" customFormat="1" x14ac:dyDescent="0.15"/>
    <row r="1100" s="2" customFormat="1" x14ac:dyDescent="0.15"/>
    <row r="1101" s="2" customFormat="1" x14ac:dyDescent="0.15"/>
    <row r="1102" s="2" customFormat="1" x14ac:dyDescent="0.15"/>
    <row r="1103" s="2" customFormat="1" x14ac:dyDescent="0.15"/>
    <row r="1104" s="2" customFormat="1" x14ac:dyDescent="0.15"/>
    <row r="1105" s="2" customFormat="1" x14ac:dyDescent="0.15"/>
    <row r="1106" s="2" customFormat="1" x14ac:dyDescent="0.15"/>
    <row r="1107" s="2" customFormat="1" x14ac:dyDescent="0.15"/>
    <row r="1108" s="2" customFormat="1" x14ac:dyDescent="0.15"/>
    <row r="1109" s="2" customFormat="1" x14ac:dyDescent="0.15"/>
    <row r="1110" s="2" customFormat="1" x14ac:dyDescent="0.15"/>
    <row r="1111" s="2" customFormat="1" x14ac:dyDescent="0.15"/>
    <row r="1112" s="2" customFormat="1" x14ac:dyDescent="0.15"/>
    <row r="1113" s="2" customFormat="1" x14ac:dyDescent="0.15"/>
    <row r="1114" s="2" customFormat="1" x14ac:dyDescent="0.15"/>
    <row r="1115" s="2" customFormat="1" x14ac:dyDescent="0.15"/>
    <row r="1116" s="2" customFormat="1" x14ac:dyDescent="0.15"/>
    <row r="1117" s="2" customFormat="1" x14ac:dyDescent="0.15"/>
    <row r="1118" s="2" customFormat="1" x14ac:dyDescent="0.15"/>
    <row r="1119" s="2" customFormat="1" x14ac:dyDescent="0.15"/>
    <row r="1120" s="2" customFormat="1" x14ac:dyDescent="0.15"/>
    <row r="1121" s="2" customFormat="1" x14ac:dyDescent="0.15"/>
    <row r="1122" s="2" customFormat="1" x14ac:dyDescent="0.15"/>
    <row r="1123" s="2" customFormat="1" x14ac:dyDescent="0.15"/>
    <row r="1124" s="2" customFormat="1" x14ac:dyDescent="0.15"/>
    <row r="1125" s="2" customFormat="1" x14ac:dyDescent="0.15"/>
    <row r="1126" s="2" customFormat="1" x14ac:dyDescent="0.15"/>
    <row r="1127" s="2" customFormat="1" x14ac:dyDescent="0.15"/>
    <row r="1128" s="2" customFormat="1" x14ac:dyDescent="0.15"/>
    <row r="1129" s="2" customFormat="1" x14ac:dyDescent="0.15"/>
    <row r="1130" s="2" customFormat="1" x14ac:dyDescent="0.15"/>
    <row r="1131" s="2" customFormat="1" x14ac:dyDescent="0.15"/>
    <row r="1132" s="2" customFormat="1" x14ac:dyDescent="0.15"/>
    <row r="1133" s="2" customFormat="1" x14ac:dyDescent="0.15"/>
    <row r="1134" s="2" customFormat="1" x14ac:dyDescent="0.15"/>
    <row r="1135" s="2" customFormat="1" x14ac:dyDescent="0.15"/>
    <row r="1136" s="2" customFormat="1" x14ac:dyDescent="0.15"/>
    <row r="1137" s="2" customFormat="1" x14ac:dyDescent="0.15"/>
    <row r="1138" s="2" customFormat="1" x14ac:dyDescent="0.15"/>
    <row r="1139" s="2" customFormat="1" x14ac:dyDescent="0.15"/>
    <row r="1140" s="2" customFormat="1" x14ac:dyDescent="0.15"/>
    <row r="1141" s="2" customFormat="1" x14ac:dyDescent="0.15"/>
    <row r="1142" s="2" customFormat="1" x14ac:dyDescent="0.15"/>
    <row r="1143" s="2" customFormat="1" x14ac:dyDescent="0.15"/>
    <row r="1144" s="2" customFormat="1" x14ac:dyDescent="0.15"/>
    <row r="1145" s="2" customFormat="1" x14ac:dyDescent="0.15"/>
    <row r="1146" s="2" customFormat="1" x14ac:dyDescent="0.15"/>
    <row r="1147" s="2" customFormat="1" x14ac:dyDescent="0.15"/>
    <row r="1148" s="2" customFormat="1" x14ac:dyDescent="0.15"/>
    <row r="1149" s="2" customFormat="1" x14ac:dyDescent="0.15"/>
    <row r="1150" s="2" customFormat="1" x14ac:dyDescent="0.15"/>
    <row r="1151" s="2" customFormat="1" x14ac:dyDescent="0.15"/>
    <row r="1152" s="2" customFormat="1" x14ac:dyDescent="0.15"/>
    <row r="1153" s="2" customFormat="1" x14ac:dyDescent="0.15"/>
    <row r="1154" s="2" customFormat="1" x14ac:dyDescent="0.15"/>
    <row r="1155" s="2" customFormat="1" x14ac:dyDescent="0.15"/>
    <row r="1156" s="2" customFormat="1" x14ac:dyDescent="0.15"/>
    <row r="1157" s="2" customFormat="1" x14ac:dyDescent="0.15"/>
    <row r="1158" s="2" customFormat="1" x14ac:dyDescent="0.15"/>
    <row r="1159" s="2" customFormat="1" x14ac:dyDescent="0.15"/>
    <row r="1160" s="2" customFormat="1" x14ac:dyDescent="0.15"/>
    <row r="1161" s="2" customFormat="1" x14ac:dyDescent="0.15"/>
    <row r="1162" s="2" customFormat="1" x14ac:dyDescent="0.15"/>
    <row r="1163" s="2" customFormat="1" x14ac:dyDescent="0.15"/>
    <row r="1164" s="2" customFormat="1" x14ac:dyDescent="0.15"/>
    <row r="1165" s="2" customFormat="1" x14ac:dyDescent="0.15"/>
    <row r="1166" s="2" customFormat="1" x14ac:dyDescent="0.15"/>
    <row r="1167" s="2" customFormat="1" x14ac:dyDescent="0.15"/>
    <row r="1168" s="2" customFormat="1" x14ac:dyDescent="0.15"/>
    <row r="1169" s="2" customFormat="1" x14ac:dyDescent="0.15"/>
    <row r="1170" s="2" customFormat="1" x14ac:dyDescent="0.15"/>
    <row r="1171" s="2" customFormat="1" x14ac:dyDescent="0.15"/>
    <row r="1172" s="2" customFormat="1" x14ac:dyDescent="0.15"/>
    <row r="1173" s="2" customFormat="1" x14ac:dyDescent="0.15"/>
    <row r="1174" s="2" customFormat="1" x14ac:dyDescent="0.15"/>
    <row r="1175" s="2" customFormat="1" x14ac:dyDescent="0.15"/>
    <row r="1176" s="2" customFormat="1" x14ac:dyDescent="0.15"/>
    <row r="1177" s="2" customFormat="1" x14ac:dyDescent="0.15"/>
    <row r="1178" s="2" customFormat="1" x14ac:dyDescent="0.15"/>
    <row r="1179" s="2" customFormat="1" x14ac:dyDescent="0.15"/>
    <row r="1180" s="2" customFormat="1" x14ac:dyDescent="0.15"/>
    <row r="1181" s="2" customFormat="1" x14ac:dyDescent="0.15"/>
    <row r="1182" s="2" customFormat="1" x14ac:dyDescent="0.15"/>
    <row r="1183" s="2" customFormat="1" x14ac:dyDescent="0.15"/>
    <row r="1184" s="2" customFormat="1" x14ac:dyDescent="0.15"/>
    <row r="1185" s="2" customFormat="1" x14ac:dyDescent="0.15"/>
    <row r="1186" s="2" customFormat="1" x14ac:dyDescent="0.15"/>
    <row r="1187" s="2" customFormat="1" x14ac:dyDescent="0.15"/>
    <row r="1188" s="2" customFormat="1" x14ac:dyDescent="0.15"/>
    <row r="1189" s="2" customFormat="1" x14ac:dyDescent="0.15"/>
    <row r="1190" s="2" customFormat="1" x14ac:dyDescent="0.15"/>
    <row r="1191" s="2" customFormat="1" x14ac:dyDescent="0.15"/>
    <row r="1192" s="2" customFormat="1" x14ac:dyDescent="0.15"/>
    <row r="1193" s="2" customFormat="1" x14ac:dyDescent="0.15"/>
    <row r="1194" s="2" customFormat="1" x14ac:dyDescent="0.15"/>
    <row r="1195" s="2" customFormat="1" x14ac:dyDescent="0.15"/>
    <row r="1196" s="2" customFormat="1" x14ac:dyDescent="0.15"/>
    <row r="1197" s="2" customFormat="1" x14ac:dyDescent="0.15"/>
    <row r="1198" s="2" customFormat="1" x14ac:dyDescent="0.15"/>
    <row r="1199" s="2" customFormat="1" x14ac:dyDescent="0.15"/>
    <row r="1200" s="2" customFormat="1" x14ac:dyDescent="0.15"/>
    <row r="1201" s="2" customFormat="1" x14ac:dyDescent="0.15"/>
    <row r="1202" s="2" customFormat="1" x14ac:dyDescent="0.15"/>
    <row r="1203" s="2" customFormat="1" x14ac:dyDescent="0.15"/>
    <row r="1204" s="2" customFormat="1" x14ac:dyDescent="0.15"/>
    <row r="1205" s="2" customFormat="1" x14ac:dyDescent="0.15"/>
    <row r="1206" s="2" customFormat="1" x14ac:dyDescent="0.15"/>
    <row r="1207" s="2" customFormat="1" x14ac:dyDescent="0.15"/>
    <row r="1208" s="2" customFormat="1" x14ac:dyDescent="0.15"/>
    <row r="1209" s="2" customFormat="1" x14ac:dyDescent="0.15"/>
    <row r="1210" s="2" customFormat="1" x14ac:dyDescent="0.15"/>
    <row r="1211" s="2" customFormat="1" x14ac:dyDescent="0.15"/>
    <row r="1212" s="2" customFormat="1" x14ac:dyDescent="0.15"/>
    <row r="1213" s="2" customFormat="1" x14ac:dyDescent="0.15"/>
    <row r="1214" s="2" customFormat="1" x14ac:dyDescent="0.15"/>
    <row r="1215" s="2" customFormat="1" x14ac:dyDescent="0.15"/>
    <row r="1216" s="2" customFormat="1" x14ac:dyDescent="0.15"/>
    <row r="1217" s="2" customFormat="1" x14ac:dyDescent="0.15"/>
    <row r="1218" s="2" customFormat="1" x14ac:dyDescent="0.15"/>
    <row r="1219" s="2" customFormat="1" x14ac:dyDescent="0.15"/>
    <row r="1220" s="2" customFormat="1" x14ac:dyDescent="0.15"/>
    <row r="1221" s="2" customFormat="1" x14ac:dyDescent="0.15"/>
    <row r="1222" s="2" customFormat="1" x14ac:dyDescent="0.15"/>
    <row r="1223" s="2" customFormat="1" x14ac:dyDescent="0.15"/>
    <row r="1224" s="2" customFormat="1" x14ac:dyDescent="0.15"/>
    <row r="1225" s="2" customFormat="1" x14ac:dyDescent="0.15"/>
    <row r="1226" s="2" customFormat="1" x14ac:dyDescent="0.15"/>
    <row r="1227" s="2" customFormat="1" x14ac:dyDescent="0.15"/>
    <row r="1228" s="2" customFormat="1" x14ac:dyDescent="0.15"/>
    <row r="1229" s="2" customFormat="1" x14ac:dyDescent="0.15"/>
    <row r="1230" s="2" customFormat="1" x14ac:dyDescent="0.15"/>
    <row r="1231" s="2" customFormat="1" x14ac:dyDescent="0.15"/>
    <row r="1232" s="2" customFormat="1" x14ac:dyDescent="0.15"/>
    <row r="1233" s="2" customFormat="1" x14ac:dyDescent="0.15"/>
    <row r="1234" s="2" customFormat="1" x14ac:dyDescent="0.15"/>
    <row r="1235" s="2" customFormat="1" x14ac:dyDescent="0.15"/>
    <row r="1236" s="2" customFormat="1" x14ac:dyDescent="0.15"/>
    <row r="1237" s="2" customFormat="1" x14ac:dyDescent="0.15"/>
    <row r="1238" s="2" customFormat="1" x14ac:dyDescent="0.15"/>
    <row r="1239" s="2" customFormat="1" x14ac:dyDescent="0.15"/>
    <row r="1240" s="2" customFormat="1" x14ac:dyDescent="0.15"/>
    <row r="1241" s="2" customFormat="1" x14ac:dyDescent="0.15"/>
    <row r="1242" s="2" customFormat="1" x14ac:dyDescent="0.15"/>
    <row r="1243" s="2" customFormat="1" x14ac:dyDescent="0.15"/>
    <row r="1244" s="2" customFormat="1" x14ac:dyDescent="0.15"/>
    <row r="1245" s="2" customFormat="1" x14ac:dyDescent="0.15"/>
    <row r="1246" s="2" customFormat="1" x14ac:dyDescent="0.15"/>
    <row r="1247" s="2" customFormat="1" x14ac:dyDescent="0.15"/>
    <row r="1248" s="2" customFormat="1" x14ac:dyDescent="0.15"/>
    <row r="1249" s="2" customFormat="1" x14ac:dyDescent="0.15"/>
    <row r="1250" s="2" customFormat="1" x14ac:dyDescent="0.15"/>
    <row r="1251" s="2" customFormat="1" x14ac:dyDescent="0.15"/>
    <row r="1252" s="2" customFormat="1" x14ac:dyDescent="0.15"/>
    <row r="1253" s="2" customFormat="1" x14ac:dyDescent="0.15"/>
    <row r="1254" s="2" customFormat="1" x14ac:dyDescent="0.15"/>
    <row r="1255" s="2" customFormat="1" x14ac:dyDescent="0.15"/>
    <row r="1256" s="2" customFormat="1" x14ac:dyDescent="0.15"/>
    <row r="1257" s="2" customFormat="1" x14ac:dyDescent="0.15"/>
    <row r="1258" s="2" customFormat="1" x14ac:dyDescent="0.15"/>
    <row r="1259" s="2" customFormat="1" x14ac:dyDescent="0.15"/>
    <row r="1260" s="2" customFormat="1" x14ac:dyDescent="0.15"/>
    <row r="1261" s="2" customFormat="1" x14ac:dyDescent="0.15"/>
    <row r="1262" s="2" customFormat="1" x14ac:dyDescent="0.15"/>
    <row r="1263" s="2" customFormat="1" x14ac:dyDescent="0.15"/>
    <row r="1264" s="2" customFormat="1" x14ac:dyDescent="0.15"/>
    <row r="1265" s="2" customFormat="1" x14ac:dyDescent="0.15"/>
    <row r="1266" s="2" customFormat="1" x14ac:dyDescent="0.15"/>
    <row r="1267" s="2" customFormat="1" x14ac:dyDescent="0.15"/>
    <row r="1268" s="2" customFormat="1" x14ac:dyDescent="0.15"/>
    <row r="1269" s="2" customFormat="1" x14ac:dyDescent="0.15"/>
    <row r="1270" s="2" customFormat="1" x14ac:dyDescent="0.15"/>
    <row r="1271" s="2" customFormat="1" x14ac:dyDescent="0.15"/>
    <row r="1272" s="2" customFormat="1" x14ac:dyDescent="0.15"/>
    <row r="1273" s="2" customFormat="1" x14ac:dyDescent="0.15"/>
    <row r="1274" s="2" customFormat="1" x14ac:dyDescent="0.15"/>
    <row r="1275" s="2" customFormat="1" x14ac:dyDescent="0.15"/>
    <row r="1276" s="2" customFormat="1" x14ac:dyDescent="0.15"/>
    <row r="1277" s="2" customFormat="1" x14ac:dyDescent="0.15"/>
    <row r="1278" s="2" customFormat="1" x14ac:dyDescent="0.15"/>
    <row r="1279" s="2" customFormat="1" x14ac:dyDescent="0.15"/>
    <row r="1280" s="2" customFormat="1" x14ac:dyDescent="0.15"/>
    <row r="1281" s="2" customFormat="1" x14ac:dyDescent="0.15"/>
    <row r="1282" s="2" customFormat="1" x14ac:dyDescent="0.15"/>
    <row r="1283" s="2" customFormat="1" x14ac:dyDescent="0.15"/>
    <row r="1284" s="2" customFormat="1" x14ac:dyDescent="0.15"/>
    <row r="1285" s="2" customFormat="1" x14ac:dyDescent="0.15"/>
    <row r="1286" s="2" customFormat="1" x14ac:dyDescent="0.15"/>
    <row r="1287" s="2" customFormat="1" x14ac:dyDescent="0.15"/>
    <row r="1288" s="2" customFormat="1" x14ac:dyDescent="0.15"/>
    <row r="1289" s="2" customFormat="1" x14ac:dyDescent="0.15"/>
    <row r="1290" s="2" customFormat="1" x14ac:dyDescent="0.15"/>
    <row r="1291" s="2" customFormat="1" x14ac:dyDescent="0.15"/>
    <row r="1292" s="2" customFormat="1" x14ac:dyDescent="0.15"/>
    <row r="1293" s="2" customFormat="1" x14ac:dyDescent="0.15"/>
    <row r="1294" s="2" customFormat="1" x14ac:dyDescent="0.15"/>
    <row r="1295" s="2" customFormat="1" x14ac:dyDescent="0.15"/>
    <row r="1296" s="2" customFormat="1" x14ac:dyDescent="0.15"/>
    <row r="1297" s="2" customFormat="1" x14ac:dyDescent="0.15"/>
    <row r="1298" s="2" customFormat="1" x14ac:dyDescent="0.15"/>
    <row r="1299" s="2" customFormat="1" x14ac:dyDescent="0.15"/>
    <row r="1300" s="2" customFormat="1" x14ac:dyDescent="0.15"/>
    <row r="1301" s="2" customFormat="1" x14ac:dyDescent="0.15"/>
    <row r="1302" s="2" customFormat="1" x14ac:dyDescent="0.15"/>
    <row r="1303" s="2" customFormat="1" x14ac:dyDescent="0.15"/>
    <row r="1304" s="2" customFormat="1" x14ac:dyDescent="0.15"/>
    <row r="1305" s="2" customFormat="1" x14ac:dyDescent="0.15"/>
    <row r="1306" s="2" customFormat="1" x14ac:dyDescent="0.15"/>
    <row r="1307" s="2" customFormat="1" x14ac:dyDescent="0.15"/>
    <row r="1308" s="2" customFormat="1" x14ac:dyDescent="0.15"/>
    <row r="1309" s="2" customFormat="1" x14ac:dyDescent="0.15"/>
    <row r="1310" s="2" customFormat="1" x14ac:dyDescent="0.15"/>
    <row r="1311" s="2" customFormat="1" x14ac:dyDescent="0.15"/>
    <row r="1312" s="2" customFormat="1" x14ac:dyDescent="0.15"/>
    <row r="1313" s="2" customFormat="1" x14ac:dyDescent="0.15"/>
    <row r="1314" s="2" customFormat="1" x14ac:dyDescent="0.15"/>
    <row r="1315" s="2" customFormat="1" x14ac:dyDescent="0.15"/>
    <row r="1316" s="2" customFormat="1" x14ac:dyDescent="0.15"/>
    <row r="1317" s="2" customFormat="1" x14ac:dyDescent="0.15"/>
    <row r="1318" s="2" customFormat="1" x14ac:dyDescent="0.15"/>
    <row r="1319" s="2" customFormat="1" x14ac:dyDescent="0.15"/>
    <row r="1320" s="2" customFormat="1" x14ac:dyDescent="0.15"/>
    <row r="1321" s="2" customFormat="1" x14ac:dyDescent="0.15"/>
    <row r="1322" s="2" customFormat="1" x14ac:dyDescent="0.15"/>
    <row r="1323" s="2" customFormat="1" x14ac:dyDescent="0.15"/>
    <row r="1324" s="2" customFormat="1" x14ac:dyDescent="0.15"/>
    <row r="1325" s="2" customFormat="1" x14ac:dyDescent="0.15"/>
    <row r="1326" s="2" customFormat="1" x14ac:dyDescent="0.15"/>
    <row r="1327" s="2" customFormat="1" x14ac:dyDescent="0.15"/>
    <row r="1328" s="2" customFormat="1" x14ac:dyDescent="0.15"/>
    <row r="1329" s="2" customFormat="1" x14ac:dyDescent="0.15"/>
    <row r="1330" s="2" customFormat="1" x14ac:dyDescent="0.15"/>
    <row r="1331" s="2" customFormat="1" x14ac:dyDescent="0.15"/>
    <row r="1332" s="2" customFormat="1" x14ac:dyDescent="0.15"/>
    <row r="1333" s="2" customFormat="1" x14ac:dyDescent="0.15"/>
    <row r="1334" s="2" customFormat="1" x14ac:dyDescent="0.15"/>
    <row r="1335" s="2" customFormat="1" x14ac:dyDescent="0.15"/>
    <row r="1336" s="2" customFormat="1" x14ac:dyDescent="0.15"/>
    <row r="1337" s="2" customFormat="1" x14ac:dyDescent="0.15"/>
    <row r="1338" s="2" customFormat="1" x14ac:dyDescent="0.15"/>
    <row r="1339" s="2" customFormat="1" x14ac:dyDescent="0.15"/>
    <row r="1340" s="2" customFormat="1" x14ac:dyDescent="0.15"/>
    <row r="1341" s="2" customFormat="1" x14ac:dyDescent="0.15"/>
    <row r="1342" s="2" customFormat="1" x14ac:dyDescent="0.15"/>
    <row r="1343" s="2" customFormat="1" x14ac:dyDescent="0.15"/>
    <row r="1344" s="2" customFormat="1" x14ac:dyDescent="0.15"/>
    <row r="1345" s="2" customFormat="1" x14ac:dyDescent="0.15"/>
    <row r="1346" s="2" customFormat="1" x14ac:dyDescent="0.15"/>
    <row r="1347" s="2" customFormat="1" x14ac:dyDescent="0.15"/>
    <row r="1348" s="2" customFormat="1" x14ac:dyDescent="0.15"/>
    <row r="1349" s="2" customFormat="1" x14ac:dyDescent="0.15"/>
    <row r="1350" s="2" customFormat="1" x14ac:dyDescent="0.15"/>
    <row r="1351" s="2" customFormat="1" x14ac:dyDescent="0.15"/>
    <row r="1352" s="2" customFormat="1" x14ac:dyDescent="0.15"/>
    <row r="1353" s="2" customFormat="1" x14ac:dyDescent="0.15"/>
    <row r="1354" s="2" customFormat="1" x14ac:dyDescent="0.15"/>
    <row r="1355" s="2" customFormat="1" x14ac:dyDescent="0.15"/>
    <row r="1356" s="2" customFormat="1" x14ac:dyDescent="0.15"/>
    <row r="1357" s="2" customFormat="1" x14ac:dyDescent="0.15"/>
    <row r="1358" s="2" customFormat="1" x14ac:dyDescent="0.15"/>
    <row r="1359" s="2" customFormat="1" x14ac:dyDescent="0.15"/>
    <row r="1360" s="2" customFormat="1" x14ac:dyDescent="0.15"/>
    <row r="1361" s="2" customFormat="1" x14ac:dyDescent="0.15"/>
    <row r="1362" s="2" customFormat="1" x14ac:dyDescent="0.15"/>
    <row r="1363" s="2" customFormat="1" x14ac:dyDescent="0.15"/>
    <row r="1364" s="2" customFormat="1" x14ac:dyDescent="0.15"/>
    <row r="1365" s="2" customFormat="1" x14ac:dyDescent="0.15"/>
    <row r="1366" s="2" customFormat="1" x14ac:dyDescent="0.15"/>
    <row r="1367" s="2" customFormat="1" x14ac:dyDescent="0.15"/>
    <row r="1368" s="2" customFormat="1" x14ac:dyDescent="0.15"/>
    <row r="1369" s="2" customFormat="1" x14ac:dyDescent="0.15"/>
    <row r="1370" s="2" customFormat="1" x14ac:dyDescent="0.15"/>
    <row r="1371" s="2" customFormat="1" x14ac:dyDescent="0.15"/>
    <row r="1372" s="2" customFormat="1" x14ac:dyDescent="0.15"/>
    <row r="1373" s="2" customFormat="1" x14ac:dyDescent="0.15"/>
    <row r="1374" s="2" customFormat="1" x14ac:dyDescent="0.15"/>
    <row r="1375" s="2" customFormat="1" x14ac:dyDescent="0.15"/>
    <row r="1376" s="2" customFormat="1" x14ac:dyDescent="0.15"/>
    <row r="1377" s="2" customFormat="1" x14ac:dyDescent="0.15"/>
    <row r="1378" s="2" customFormat="1" x14ac:dyDescent="0.15"/>
    <row r="1379" s="2" customFormat="1" x14ac:dyDescent="0.15"/>
    <row r="1380" s="2" customFormat="1" x14ac:dyDescent="0.15"/>
    <row r="1381" s="2" customFormat="1" x14ac:dyDescent="0.15"/>
    <row r="1382" s="2" customFormat="1" x14ac:dyDescent="0.15"/>
    <row r="1383" s="2" customFormat="1" x14ac:dyDescent="0.15"/>
    <row r="1384" s="2" customFormat="1" x14ac:dyDescent="0.15"/>
    <row r="1385" s="2" customFormat="1" x14ac:dyDescent="0.15"/>
    <row r="1386" s="2" customFormat="1" x14ac:dyDescent="0.15"/>
    <row r="1387" s="2" customFormat="1" x14ac:dyDescent="0.15"/>
    <row r="1388" s="2" customFormat="1" x14ac:dyDescent="0.15"/>
    <row r="1389" s="2" customFormat="1" x14ac:dyDescent="0.15"/>
    <row r="1390" s="2" customFormat="1" x14ac:dyDescent="0.15"/>
    <row r="1391" s="2" customFormat="1" x14ac:dyDescent="0.15"/>
    <row r="1392" s="2" customFormat="1" x14ac:dyDescent="0.15"/>
    <row r="1393" s="2" customFormat="1" x14ac:dyDescent="0.15"/>
    <row r="1394" s="2" customFormat="1" x14ac:dyDescent="0.15"/>
    <row r="1395" s="2" customFormat="1" x14ac:dyDescent="0.15"/>
    <row r="1396" s="2" customFormat="1" x14ac:dyDescent="0.15"/>
    <row r="1397" s="2" customFormat="1" x14ac:dyDescent="0.15"/>
    <row r="1398" s="2" customFormat="1" x14ac:dyDescent="0.15"/>
    <row r="1399" s="2" customFormat="1" x14ac:dyDescent="0.15"/>
    <row r="1400" s="2" customFormat="1" x14ac:dyDescent="0.15"/>
    <row r="1401" s="2" customFormat="1" x14ac:dyDescent="0.15"/>
    <row r="1402" s="2" customFormat="1" x14ac:dyDescent="0.15"/>
    <row r="1403" s="2" customFormat="1" x14ac:dyDescent="0.15"/>
    <row r="1404" s="2" customFormat="1" x14ac:dyDescent="0.15"/>
    <row r="1405" s="2" customFormat="1" x14ac:dyDescent="0.15"/>
    <row r="1406" s="2" customFormat="1" x14ac:dyDescent="0.15"/>
    <row r="1407" s="2" customFormat="1" x14ac:dyDescent="0.15"/>
    <row r="1408" s="2" customFormat="1" x14ac:dyDescent="0.15"/>
    <row r="1409" s="2" customFormat="1" x14ac:dyDescent="0.15"/>
    <row r="1410" s="2" customFormat="1" x14ac:dyDescent="0.15"/>
    <row r="1411" s="2" customFormat="1" x14ac:dyDescent="0.15"/>
    <row r="1412" s="2" customFormat="1" x14ac:dyDescent="0.15"/>
    <row r="1413" s="2" customFormat="1" x14ac:dyDescent="0.15"/>
    <row r="1414" s="2" customFormat="1" x14ac:dyDescent="0.15"/>
    <row r="1415" s="2" customFormat="1" x14ac:dyDescent="0.15"/>
    <row r="1416" s="2" customFormat="1" x14ac:dyDescent="0.15"/>
    <row r="1417" s="2" customFormat="1" x14ac:dyDescent="0.15"/>
    <row r="1418" s="2" customFormat="1" x14ac:dyDescent="0.15"/>
    <row r="1419" s="2" customFormat="1" x14ac:dyDescent="0.15"/>
    <row r="1420" s="2" customFormat="1" x14ac:dyDescent="0.15"/>
    <row r="1421" s="2" customFormat="1" x14ac:dyDescent="0.15"/>
    <row r="1422" s="2" customFormat="1" x14ac:dyDescent="0.15"/>
    <row r="1423" s="2" customFormat="1" x14ac:dyDescent="0.15"/>
    <row r="1424" s="2" customFormat="1" x14ac:dyDescent="0.15"/>
    <row r="1425" s="2" customFormat="1" x14ac:dyDescent="0.15"/>
    <row r="1426" s="2" customFormat="1" x14ac:dyDescent="0.15"/>
    <row r="1427" s="2" customFormat="1" x14ac:dyDescent="0.15"/>
    <row r="1428" s="2" customFormat="1" x14ac:dyDescent="0.15"/>
    <row r="1429" s="2" customFormat="1" x14ac:dyDescent="0.15"/>
    <row r="1430" s="2" customFormat="1" x14ac:dyDescent="0.15"/>
    <row r="1431" s="2" customFormat="1" x14ac:dyDescent="0.15"/>
    <row r="1432" s="2" customFormat="1" x14ac:dyDescent="0.15"/>
    <row r="1433" s="2" customFormat="1" x14ac:dyDescent="0.15"/>
    <row r="1434" s="2" customFormat="1" x14ac:dyDescent="0.15"/>
    <row r="1435" s="2" customFormat="1" x14ac:dyDescent="0.15"/>
    <row r="1436" s="2" customFormat="1" x14ac:dyDescent="0.15"/>
    <row r="1437" s="2" customFormat="1" x14ac:dyDescent="0.15"/>
    <row r="1438" s="2" customFormat="1" x14ac:dyDescent="0.15"/>
    <row r="1439" s="2" customFormat="1" x14ac:dyDescent="0.15"/>
    <row r="1440" s="2" customFormat="1" x14ac:dyDescent="0.15"/>
    <row r="1441" s="2" customFormat="1" x14ac:dyDescent="0.15"/>
    <row r="1442" s="2" customFormat="1" x14ac:dyDescent="0.15"/>
    <row r="1443" s="2" customFormat="1" x14ac:dyDescent="0.15"/>
    <row r="1444" s="2" customFormat="1" x14ac:dyDescent="0.15"/>
    <row r="1445" s="2" customFormat="1" x14ac:dyDescent="0.15"/>
    <row r="1446" s="2" customFormat="1" x14ac:dyDescent="0.15"/>
    <row r="1447" s="2" customFormat="1" x14ac:dyDescent="0.15"/>
    <row r="1448" s="2" customFormat="1" x14ac:dyDescent="0.15"/>
    <row r="1449" s="2" customFormat="1" x14ac:dyDescent="0.15"/>
    <row r="1450" s="2" customFormat="1" x14ac:dyDescent="0.15"/>
    <row r="1451" s="2" customFormat="1" x14ac:dyDescent="0.15"/>
    <row r="1452" s="2" customFormat="1" x14ac:dyDescent="0.15"/>
    <row r="1453" s="2" customFormat="1" x14ac:dyDescent="0.15"/>
    <row r="1454" s="2" customFormat="1" x14ac:dyDescent="0.15"/>
    <row r="1455" s="2" customFormat="1" x14ac:dyDescent="0.15"/>
    <row r="1456" s="2" customFormat="1" x14ac:dyDescent="0.15"/>
    <row r="1457" s="2" customFormat="1" x14ac:dyDescent="0.15"/>
    <row r="1458" s="2" customFormat="1" x14ac:dyDescent="0.15"/>
    <row r="1459" s="2" customFormat="1" x14ac:dyDescent="0.15"/>
    <row r="1460" s="2" customFormat="1" x14ac:dyDescent="0.15"/>
    <row r="1461" s="2" customFormat="1" x14ac:dyDescent="0.15"/>
    <row r="1462" s="2" customFormat="1" x14ac:dyDescent="0.15"/>
    <row r="1463" s="2" customFormat="1" x14ac:dyDescent="0.15"/>
    <row r="1464" s="2" customFormat="1" x14ac:dyDescent="0.15"/>
    <row r="1465" s="2" customFormat="1" x14ac:dyDescent="0.15"/>
    <row r="1466" s="2" customFormat="1" x14ac:dyDescent="0.15"/>
    <row r="1467" s="2" customFormat="1" x14ac:dyDescent="0.15"/>
    <row r="1468" s="2" customFormat="1" x14ac:dyDescent="0.15"/>
    <row r="1469" s="2" customFormat="1" x14ac:dyDescent="0.15"/>
    <row r="1470" s="2" customFormat="1" x14ac:dyDescent="0.15"/>
    <row r="1471" s="2" customFormat="1" x14ac:dyDescent="0.15"/>
    <row r="1472" s="2" customFormat="1" x14ac:dyDescent="0.15"/>
    <row r="1473" s="2" customFormat="1" x14ac:dyDescent="0.15"/>
    <row r="1474" s="2" customFormat="1" x14ac:dyDescent="0.15"/>
    <row r="1475" s="2" customFormat="1" x14ac:dyDescent="0.15"/>
    <row r="1476" s="2" customFormat="1" x14ac:dyDescent="0.15"/>
    <row r="1477" s="2" customFormat="1" x14ac:dyDescent="0.15"/>
    <row r="1478" s="2" customFormat="1" x14ac:dyDescent="0.15"/>
    <row r="1479" s="2" customFormat="1" x14ac:dyDescent="0.15"/>
    <row r="1480" s="2" customFormat="1" x14ac:dyDescent="0.15"/>
    <row r="1481" s="2" customFormat="1" x14ac:dyDescent="0.15"/>
    <row r="1482" s="2" customFormat="1" x14ac:dyDescent="0.15"/>
    <row r="1483" s="2" customFormat="1" x14ac:dyDescent="0.15"/>
    <row r="1484" s="2" customFormat="1" x14ac:dyDescent="0.15"/>
    <row r="1485" s="2" customFormat="1" x14ac:dyDescent="0.15"/>
    <row r="1486" s="2" customFormat="1" x14ac:dyDescent="0.15"/>
    <row r="1487" s="2" customFormat="1" x14ac:dyDescent="0.15"/>
    <row r="1488" s="2" customFormat="1" x14ac:dyDescent="0.15"/>
    <row r="1489" s="2" customFormat="1" x14ac:dyDescent="0.15"/>
    <row r="1490" s="2" customFormat="1" x14ac:dyDescent="0.15"/>
    <row r="1491" s="2" customFormat="1" x14ac:dyDescent="0.15"/>
    <row r="1492" s="2" customFormat="1" x14ac:dyDescent="0.15"/>
    <row r="1493" s="2" customFormat="1" x14ac:dyDescent="0.15"/>
    <row r="1494" s="2" customFormat="1" x14ac:dyDescent="0.15"/>
    <row r="1495" s="2" customFormat="1" x14ac:dyDescent="0.15"/>
    <row r="1496" s="2" customFormat="1" x14ac:dyDescent="0.15"/>
    <row r="1497" s="2" customFormat="1" x14ac:dyDescent="0.15"/>
    <row r="1498" s="2" customFormat="1" x14ac:dyDescent="0.15"/>
    <row r="1499" s="2" customFormat="1" x14ac:dyDescent="0.15"/>
    <row r="1500" s="2" customFormat="1" x14ac:dyDescent="0.15"/>
    <row r="1501" s="2" customFormat="1" x14ac:dyDescent="0.15"/>
    <row r="1502" s="2" customFormat="1" x14ac:dyDescent="0.15"/>
    <row r="1503" s="2" customFormat="1" x14ac:dyDescent="0.15"/>
    <row r="1504" s="2" customFormat="1" x14ac:dyDescent="0.15"/>
    <row r="1505" s="2" customFormat="1" x14ac:dyDescent="0.15"/>
    <row r="1506" s="2" customFormat="1" x14ac:dyDescent="0.15"/>
    <row r="1507" s="2" customFormat="1" x14ac:dyDescent="0.15"/>
    <row r="1508" s="2" customFormat="1" x14ac:dyDescent="0.15"/>
    <row r="1509" s="2" customFormat="1" x14ac:dyDescent="0.15"/>
    <row r="1510" s="2" customFormat="1" x14ac:dyDescent="0.15"/>
    <row r="1511" s="2" customFormat="1" x14ac:dyDescent="0.15"/>
    <row r="1512" s="2" customFormat="1" x14ac:dyDescent="0.15"/>
    <row r="1513" s="2" customFormat="1" x14ac:dyDescent="0.15"/>
    <row r="1514" s="2" customFormat="1" x14ac:dyDescent="0.15"/>
    <row r="1515" s="2" customFormat="1" x14ac:dyDescent="0.15"/>
    <row r="1516" s="2" customFormat="1" x14ac:dyDescent="0.15"/>
    <row r="1517" s="2" customFormat="1" x14ac:dyDescent="0.15"/>
    <row r="1518" s="2" customFormat="1" x14ac:dyDescent="0.15"/>
    <row r="1519" s="2" customFormat="1" x14ac:dyDescent="0.15"/>
    <row r="1520" s="2" customFormat="1" x14ac:dyDescent="0.15"/>
    <row r="1521" s="2" customFormat="1" x14ac:dyDescent="0.15"/>
    <row r="1522" s="2" customFormat="1" x14ac:dyDescent="0.15"/>
    <row r="1523" s="2" customFormat="1" x14ac:dyDescent="0.15"/>
    <row r="1524" s="2" customFormat="1" x14ac:dyDescent="0.15"/>
    <row r="1525" s="2" customFormat="1" x14ac:dyDescent="0.15"/>
    <row r="1526" s="2" customFormat="1" x14ac:dyDescent="0.15"/>
    <row r="1527" s="2" customFormat="1" x14ac:dyDescent="0.15"/>
    <row r="1528" s="2" customFormat="1" x14ac:dyDescent="0.15"/>
    <row r="1529" s="2" customFormat="1" x14ac:dyDescent="0.15"/>
    <row r="1530" s="2" customFormat="1" x14ac:dyDescent="0.15"/>
    <row r="1531" s="2" customFormat="1" x14ac:dyDescent="0.15"/>
    <row r="1532" s="2" customFormat="1" x14ac:dyDescent="0.15"/>
    <row r="1533" s="2" customFormat="1" x14ac:dyDescent="0.15"/>
    <row r="1534" s="2" customFormat="1" x14ac:dyDescent="0.15"/>
    <row r="1535" s="2" customFormat="1" x14ac:dyDescent="0.15"/>
    <row r="1536" s="2" customFormat="1" x14ac:dyDescent="0.15"/>
    <row r="1537" s="2" customFormat="1" x14ac:dyDescent="0.15"/>
    <row r="1538" s="2" customFormat="1" x14ac:dyDescent="0.15"/>
    <row r="1539" s="2" customFormat="1" x14ac:dyDescent="0.15"/>
    <row r="1540" s="2" customFormat="1" x14ac:dyDescent="0.15"/>
    <row r="1541" s="2" customFormat="1" x14ac:dyDescent="0.15"/>
    <row r="1542" s="2" customFormat="1" x14ac:dyDescent="0.15"/>
    <row r="1543" s="2" customFormat="1" x14ac:dyDescent="0.15"/>
    <row r="1544" s="2" customFormat="1" x14ac:dyDescent="0.15"/>
    <row r="1545" s="2" customFormat="1" x14ac:dyDescent="0.15"/>
    <row r="1546" s="2" customFormat="1" x14ac:dyDescent="0.15"/>
    <row r="1547" s="2" customFormat="1" x14ac:dyDescent="0.15"/>
    <row r="1548" s="2" customFormat="1" x14ac:dyDescent="0.15"/>
    <row r="1549" s="2" customFormat="1" x14ac:dyDescent="0.15"/>
    <row r="1550" s="2" customFormat="1" x14ac:dyDescent="0.15"/>
    <row r="1551" s="2" customFormat="1" x14ac:dyDescent="0.15"/>
    <row r="1552" s="2" customFormat="1" x14ac:dyDescent="0.15"/>
    <row r="1553" s="2" customFormat="1" x14ac:dyDescent="0.15"/>
    <row r="1554" s="2" customFormat="1" x14ac:dyDescent="0.15"/>
    <row r="1555" s="2" customFormat="1" x14ac:dyDescent="0.15"/>
    <row r="1556" s="2" customFormat="1" x14ac:dyDescent="0.15"/>
    <row r="1557" s="2" customFormat="1" x14ac:dyDescent="0.15"/>
    <row r="1558" s="2" customFormat="1" x14ac:dyDescent="0.15"/>
    <row r="1559" s="2" customFormat="1" x14ac:dyDescent="0.15"/>
    <row r="1560" s="2" customFormat="1" x14ac:dyDescent="0.15"/>
    <row r="1561" s="2" customFormat="1" x14ac:dyDescent="0.15"/>
    <row r="1562" s="2" customFormat="1" x14ac:dyDescent="0.15"/>
    <row r="1563" s="2" customFormat="1" x14ac:dyDescent="0.15"/>
    <row r="1564" s="2" customFormat="1" x14ac:dyDescent="0.15"/>
    <row r="1565" s="2" customFormat="1" x14ac:dyDescent="0.15"/>
    <row r="1566" s="2" customFormat="1" x14ac:dyDescent="0.15"/>
    <row r="1567" s="2" customFormat="1" x14ac:dyDescent="0.15"/>
    <row r="1568" s="2" customFormat="1" x14ac:dyDescent="0.15"/>
    <row r="1569" s="2" customFormat="1" x14ac:dyDescent="0.15"/>
    <row r="1570" s="2" customFormat="1" x14ac:dyDescent="0.15"/>
    <row r="1571" s="2" customFormat="1" x14ac:dyDescent="0.15"/>
    <row r="1572" s="2" customFormat="1" x14ac:dyDescent="0.15"/>
    <row r="1573" s="2" customFormat="1" x14ac:dyDescent="0.15"/>
    <row r="1574" s="2" customFormat="1" x14ac:dyDescent="0.15"/>
    <row r="1575" s="2" customFormat="1" x14ac:dyDescent="0.15"/>
    <row r="1576" s="2" customFormat="1" x14ac:dyDescent="0.15"/>
    <row r="1577" s="2" customFormat="1" x14ac:dyDescent="0.15"/>
    <row r="1578" s="2" customFormat="1" x14ac:dyDescent="0.15"/>
    <row r="1579" s="2" customFormat="1" x14ac:dyDescent="0.15"/>
    <row r="1580" s="2" customFormat="1" x14ac:dyDescent="0.15"/>
    <row r="1581" s="2" customFormat="1" x14ac:dyDescent="0.15"/>
    <row r="1582" s="2" customFormat="1" x14ac:dyDescent="0.15"/>
    <row r="1583" s="2" customFormat="1" x14ac:dyDescent="0.15"/>
    <row r="1584" s="2" customFormat="1" x14ac:dyDescent="0.15"/>
    <row r="1585" s="2" customFormat="1" x14ac:dyDescent="0.15"/>
    <row r="1586" s="2" customFormat="1" x14ac:dyDescent="0.15"/>
    <row r="1587" s="2" customFormat="1" x14ac:dyDescent="0.15"/>
    <row r="1588" s="2" customFormat="1" x14ac:dyDescent="0.15"/>
    <row r="1589" s="2" customFormat="1" x14ac:dyDescent="0.15"/>
    <row r="1590" s="2" customFormat="1" x14ac:dyDescent="0.15"/>
    <row r="1591" s="2" customFormat="1" x14ac:dyDescent="0.15"/>
    <row r="1592" s="2" customFormat="1" x14ac:dyDescent="0.15"/>
    <row r="1593" s="2" customFormat="1" x14ac:dyDescent="0.15"/>
    <row r="1594" s="2" customFormat="1" x14ac:dyDescent="0.15"/>
    <row r="1595" s="2" customFormat="1" x14ac:dyDescent="0.15"/>
    <row r="1596" s="2" customFormat="1" x14ac:dyDescent="0.15"/>
    <row r="1597" s="2" customFormat="1" x14ac:dyDescent="0.15"/>
    <row r="1598" s="2" customFormat="1" x14ac:dyDescent="0.15"/>
    <row r="1599" s="2" customFormat="1" x14ac:dyDescent="0.15"/>
    <row r="1600" s="2" customFormat="1" x14ac:dyDescent="0.15"/>
    <row r="1601" s="2" customFormat="1" x14ac:dyDescent="0.15"/>
    <row r="1602" s="2" customFormat="1" x14ac:dyDescent="0.15"/>
    <row r="1603" s="2" customFormat="1" x14ac:dyDescent="0.15"/>
    <row r="1604" s="2" customFormat="1" x14ac:dyDescent="0.15"/>
    <row r="1605" s="2" customFormat="1" x14ac:dyDescent="0.15"/>
    <row r="1606" s="2" customFormat="1" x14ac:dyDescent="0.15"/>
    <row r="1607" s="2" customFormat="1" x14ac:dyDescent="0.15"/>
    <row r="1608" s="2" customFormat="1" x14ac:dyDescent="0.15"/>
    <row r="1609" s="2" customFormat="1" x14ac:dyDescent="0.15"/>
    <row r="1610" s="2" customFormat="1" x14ac:dyDescent="0.15"/>
    <row r="1611" s="2" customFormat="1" x14ac:dyDescent="0.15"/>
    <row r="1612" s="2" customFormat="1" x14ac:dyDescent="0.15"/>
    <row r="1613" s="2" customFormat="1" x14ac:dyDescent="0.15"/>
    <row r="1614" s="2" customFormat="1" x14ac:dyDescent="0.15"/>
    <row r="1615" s="2" customFormat="1" x14ac:dyDescent="0.15"/>
    <row r="1616" s="2" customFormat="1" x14ac:dyDescent="0.15"/>
    <row r="1617" s="2" customFormat="1" x14ac:dyDescent="0.15"/>
    <row r="1618" s="2" customFormat="1" x14ac:dyDescent="0.15"/>
    <row r="1619" s="2" customFormat="1" x14ac:dyDescent="0.15"/>
    <row r="1620" s="2" customFormat="1" x14ac:dyDescent="0.15"/>
    <row r="1621" s="2" customFormat="1" x14ac:dyDescent="0.15"/>
    <row r="1622" s="2" customFormat="1" x14ac:dyDescent="0.15"/>
    <row r="1623" s="2" customFormat="1" x14ac:dyDescent="0.15"/>
    <row r="1624" s="2" customFormat="1" x14ac:dyDescent="0.15"/>
    <row r="1625" s="2" customFormat="1" x14ac:dyDescent="0.15"/>
    <row r="1626" s="2" customFormat="1" x14ac:dyDescent="0.15"/>
    <row r="1627" s="2" customFormat="1" x14ac:dyDescent="0.15"/>
    <row r="1628" s="2" customFormat="1" x14ac:dyDescent="0.15"/>
    <row r="1629" s="2" customFormat="1" x14ac:dyDescent="0.15"/>
    <row r="1630" s="2" customFormat="1" x14ac:dyDescent="0.15"/>
    <row r="1631" s="2" customFormat="1" x14ac:dyDescent="0.15"/>
    <row r="1632" s="2" customFormat="1" x14ac:dyDescent="0.15"/>
    <row r="1633" s="2" customFormat="1" x14ac:dyDescent="0.15"/>
    <row r="1634" s="2" customFormat="1" x14ac:dyDescent="0.15"/>
    <row r="1635" s="2" customFormat="1" x14ac:dyDescent="0.15"/>
    <row r="1636" s="2" customFormat="1" x14ac:dyDescent="0.15"/>
    <row r="1637" s="2" customFormat="1" x14ac:dyDescent="0.15"/>
    <row r="1638" s="2" customFormat="1" x14ac:dyDescent="0.15"/>
    <row r="1639" s="2" customFormat="1" x14ac:dyDescent="0.15"/>
    <row r="1640" s="2" customFormat="1" x14ac:dyDescent="0.15"/>
    <row r="1641" s="2" customFormat="1" x14ac:dyDescent="0.15"/>
    <row r="1642" s="2" customFormat="1" x14ac:dyDescent="0.15"/>
    <row r="1643" s="2" customFormat="1" x14ac:dyDescent="0.15"/>
    <row r="1644" s="2" customFormat="1" x14ac:dyDescent="0.15"/>
    <row r="1645" s="2" customFormat="1" x14ac:dyDescent="0.15"/>
    <row r="1646" s="2" customFormat="1" x14ac:dyDescent="0.15"/>
    <row r="1647" s="2" customFormat="1" x14ac:dyDescent="0.15"/>
    <row r="1648" s="2" customFormat="1" x14ac:dyDescent="0.15"/>
    <row r="1649" s="2" customFormat="1" x14ac:dyDescent="0.15"/>
    <row r="1650" s="2" customFormat="1" x14ac:dyDescent="0.15"/>
    <row r="1651" s="2" customFormat="1" x14ac:dyDescent="0.15"/>
    <row r="1652" s="2" customFormat="1" x14ac:dyDescent="0.15"/>
    <row r="1653" s="2" customFormat="1" x14ac:dyDescent="0.15"/>
    <row r="1654" s="2" customFormat="1" x14ac:dyDescent="0.15"/>
    <row r="1655" s="2" customFormat="1" x14ac:dyDescent="0.15"/>
    <row r="1656" s="2" customFormat="1" x14ac:dyDescent="0.15"/>
    <row r="1657" s="2" customFormat="1" x14ac:dyDescent="0.15"/>
    <row r="1658" s="2" customFormat="1" x14ac:dyDescent="0.15"/>
    <row r="1659" s="2" customFormat="1" x14ac:dyDescent="0.15"/>
    <row r="1660" s="2" customFormat="1" x14ac:dyDescent="0.15"/>
    <row r="1661" s="2" customFormat="1" x14ac:dyDescent="0.15"/>
    <row r="1662" s="2" customFormat="1" x14ac:dyDescent="0.15"/>
    <row r="1663" s="2" customFormat="1" x14ac:dyDescent="0.15"/>
    <row r="1664" s="2" customFormat="1" x14ac:dyDescent="0.15"/>
    <row r="1665" s="2" customFormat="1" x14ac:dyDescent="0.15"/>
    <row r="1666" s="2" customFormat="1" x14ac:dyDescent="0.15"/>
    <row r="1667" s="2" customFormat="1" x14ac:dyDescent="0.15"/>
    <row r="1668" s="2" customFormat="1" x14ac:dyDescent="0.15"/>
    <row r="1669" s="2" customFormat="1" x14ac:dyDescent="0.15"/>
    <row r="1670" s="2" customFormat="1" x14ac:dyDescent="0.15"/>
    <row r="1671" s="2" customFormat="1" x14ac:dyDescent="0.15"/>
    <row r="1672" s="2" customFormat="1" x14ac:dyDescent="0.15"/>
    <row r="1673" s="2" customFormat="1" x14ac:dyDescent="0.15"/>
    <row r="1674" s="2" customFormat="1" x14ac:dyDescent="0.15"/>
    <row r="1675" s="2" customFormat="1" x14ac:dyDescent="0.15"/>
    <row r="1676" s="2" customFormat="1" x14ac:dyDescent="0.15"/>
    <row r="1677" s="2" customFormat="1" x14ac:dyDescent="0.15"/>
    <row r="1678" s="2" customFormat="1" x14ac:dyDescent="0.15"/>
    <row r="1679" s="2" customFormat="1" x14ac:dyDescent="0.15"/>
    <row r="1680" s="2" customFormat="1" x14ac:dyDescent="0.15"/>
    <row r="1681" s="2" customFormat="1" x14ac:dyDescent="0.15"/>
    <row r="1682" s="2" customFormat="1" x14ac:dyDescent="0.15"/>
    <row r="1683" s="2" customFormat="1" x14ac:dyDescent="0.15"/>
    <row r="1684" s="2" customFormat="1" x14ac:dyDescent="0.15"/>
    <row r="1685" s="2" customFormat="1" x14ac:dyDescent="0.15"/>
    <row r="1686" s="2" customFormat="1" x14ac:dyDescent="0.15"/>
    <row r="1687" s="2" customFormat="1" x14ac:dyDescent="0.15"/>
    <row r="1688" s="2" customFormat="1" x14ac:dyDescent="0.15"/>
    <row r="1689" s="2" customFormat="1" x14ac:dyDescent="0.15"/>
    <row r="1690" s="2" customFormat="1" x14ac:dyDescent="0.15"/>
    <row r="1691" s="2" customFormat="1" x14ac:dyDescent="0.15"/>
    <row r="1692" s="2" customFormat="1" x14ac:dyDescent="0.15"/>
    <row r="1693" s="2" customFormat="1" x14ac:dyDescent="0.15"/>
    <row r="1694" s="2" customFormat="1" x14ac:dyDescent="0.15"/>
    <row r="1695" s="2" customFormat="1" x14ac:dyDescent="0.15"/>
    <row r="1696" s="2" customFormat="1" x14ac:dyDescent="0.15"/>
    <row r="1697" s="2" customFormat="1" x14ac:dyDescent="0.15"/>
    <row r="1698" s="2" customFormat="1" x14ac:dyDescent="0.15"/>
    <row r="1699" s="2" customFormat="1" x14ac:dyDescent="0.15"/>
    <row r="1700" s="2" customFormat="1" x14ac:dyDescent="0.15"/>
    <row r="1701" s="2" customFormat="1" x14ac:dyDescent="0.15"/>
    <row r="1702" s="2" customFormat="1" x14ac:dyDescent="0.15"/>
    <row r="1703" s="2" customFormat="1" x14ac:dyDescent="0.15"/>
    <row r="1704" s="2" customFormat="1" x14ac:dyDescent="0.15"/>
    <row r="1705" s="2" customFormat="1" x14ac:dyDescent="0.15"/>
    <row r="1706" s="2" customFormat="1" x14ac:dyDescent="0.15"/>
    <row r="1707" s="2" customFormat="1" x14ac:dyDescent="0.15"/>
    <row r="1708" s="2" customFormat="1" x14ac:dyDescent="0.15"/>
    <row r="1709" s="2" customFormat="1" x14ac:dyDescent="0.15"/>
    <row r="1710" s="2" customFormat="1" x14ac:dyDescent="0.15"/>
    <row r="1711" s="2" customFormat="1" x14ac:dyDescent="0.15"/>
    <row r="1712" s="2" customFormat="1" x14ac:dyDescent="0.15"/>
    <row r="1713" s="2" customFormat="1" x14ac:dyDescent="0.15"/>
    <row r="1714" s="2" customFormat="1" x14ac:dyDescent="0.15"/>
    <row r="1715" s="2" customFormat="1" x14ac:dyDescent="0.15"/>
    <row r="1716" s="2" customFormat="1" x14ac:dyDescent="0.15"/>
    <row r="1717" s="2" customFormat="1" x14ac:dyDescent="0.15"/>
    <row r="1718" s="2" customFormat="1" x14ac:dyDescent="0.15"/>
    <row r="1719" s="2" customFormat="1" x14ac:dyDescent="0.15"/>
    <row r="1720" s="2" customFormat="1" x14ac:dyDescent="0.15"/>
    <row r="1721" s="2" customFormat="1" x14ac:dyDescent="0.15"/>
    <row r="1722" s="2" customFormat="1" x14ac:dyDescent="0.15"/>
    <row r="1723" s="2" customFormat="1" x14ac:dyDescent="0.15"/>
    <row r="1724" s="2" customFormat="1" x14ac:dyDescent="0.15"/>
    <row r="1725" s="2" customFormat="1" x14ac:dyDescent="0.15"/>
    <row r="1726" s="2" customFormat="1" x14ac:dyDescent="0.15"/>
    <row r="1727" s="2" customFormat="1" x14ac:dyDescent="0.15"/>
    <row r="1728" s="2" customFormat="1" x14ac:dyDescent="0.15"/>
    <row r="1729" s="2" customFormat="1" x14ac:dyDescent="0.15"/>
    <row r="1730" s="2" customFormat="1" x14ac:dyDescent="0.15"/>
    <row r="1731" s="2" customFormat="1" x14ac:dyDescent="0.15"/>
    <row r="1732" s="2" customFormat="1" x14ac:dyDescent="0.15"/>
    <row r="1733" s="2" customFormat="1" x14ac:dyDescent="0.15"/>
    <row r="1734" s="2" customFormat="1" x14ac:dyDescent="0.15"/>
    <row r="1735" s="2" customFormat="1" x14ac:dyDescent="0.15"/>
    <row r="1736" s="2" customFormat="1" x14ac:dyDescent="0.15"/>
    <row r="1737" s="2" customFormat="1" x14ac:dyDescent="0.15"/>
    <row r="1738" s="2" customFormat="1" x14ac:dyDescent="0.15"/>
    <row r="1739" s="2" customFormat="1" x14ac:dyDescent="0.15"/>
    <row r="1740" s="2" customFormat="1" x14ac:dyDescent="0.15"/>
    <row r="1741" s="2" customFormat="1" x14ac:dyDescent="0.15"/>
    <row r="1742" s="2" customFormat="1" x14ac:dyDescent="0.15"/>
    <row r="1743" s="2" customFormat="1" x14ac:dyDescent="0.15"/>
    <row r="1744" s="2" customFormat="1" x14ac:dyDescent="0.15"/>
    <row r="1745" s="2" customFormat="1" x14ac:dyDescent="0.15"/>
    <row r="1746" s="2" customFormat="1" x14ac:dyDescent="0.15"/>
    <row r="1747" s="2" customFormat="1" x14ac:dyDescent="0.15"/>
    <row r="1748" s="2" customFormat="1" x14ac:dyDescent="0.15"/>
    <row r="1749" s="2" customFormat="1" x14ac:dyDescent="0.15"/>
    <row r="1750" s="2" customFormat="1" x14ac:dyDescent="0.15"/>
    <row r="1751" s="2" customFormat="1" x14ac:dyDescent="0.15"/>
    <row r="1752" s="2" customFormat="1" x14ac:dyDescent="0.15"/>
    <row r="1753" s="2" customFormat="1" x14ac:dyDescent="0.15"/>
    <row r="1754" s="2" customFormat="1" x14ac:dyDescent="0.15"/>
    <row r="1755" s="2" customFormat="1" x14ac:dyDescent="0.15"/>
    <row r="1756" s="2" customFormat="1" x14ac:dyDescent="0.15"/>
    <row r="1757" s="2" customFormat="1" x14ac:dyDescent="0.15"/>
    <row r="1758" s="2" customFormat="1" x14ac:dyDescent="0.15"/>
    <row r="1759" s="2" customFormat="1" x14ac:dyDescent="0.15"/>
    <row r="1760" s="2" customFormat="1" x14ac:dyDescent="0.15"/>
    <row r="1761" s="2" customFormat="1" x14ac:dyDescent="0.15"/>
    <row r="1762" s="2" customFormat="1" x14ac:dyDescent="0.15"/>
    <row r="1763" s="2" customFormat="1" x14ac:dyDescent="0.15"/>
    <row r="1764" s="2" customFormat="1" x14ac:dyDescent="0.15"/>
    <row r="1765" s="2" customFormat="1" x14ac:dyDescent="0.15"/>
    <row r="1766" s="2" customFormat="1" x14ac:dyDescent="0.15"/>
    <row r="1767" s="2" customFormat="1" x14ac:dyDescent="0.15"/>
    <row r="1768" s="2" customFormat="1" x14ac:dyDescent="0.15"/>
    <row r="1769" s="2" customFormat="1" x14ac:dyDescent="0.15"/>
    <row r="1770" s="2" customFormat="1" x14ac:dyDescent="0.15"/>
    <row r="1771" s="2" customFormat="1" x14ac:dyDescent="0.15"/>
    <row r="1772" s="2" customFormat="1" x14ac:dyDescent="0.15"/>
    <row r="1773" s="2" customFormat="1" x14ac:dyDescent="0.15"/>
    <row r="1774" s="2" customFormat="1" x14ac:dyDescent="0.15"/>
    <row r="1775" s="2" customFormat="1" x14ac:dyDescent="0.15"/>
    <row r="1776" s="2" customFormat="1" x14ac:dyDescent="0.15"/>
    <row r="1777" s="2" customFormat="1" x14ac:dyDescent="0.15"/>
    <row r="1778" s="2" customFormat="1" x14ac:dyDescent="0.15"/>
    <row r="1779" s="2" customFormat="1" x14ac:dyDescent="0.15"/>
    <row r="1780" s="2" customFormat="1" x14ac:dyDescent="0.15"/>
    <row r="1781" s="2" customFormat="1" x14ac:dyDescent="0.15"/>
    <row r="1782" s="2" customFormat="1" x14ac:dyDescent="0.15"/>
    <row r="1783" s="2" customFormat="1" x14ac:dyDescent="0.15"/>
    <row r="1784" s="2" customFormat="1" x14ac:dyDescent="0.15"/>
    <row r="1785" s="2" customFormat="1" x14ac:dyDescent="0.15"/>
    <row r="1786" s="2" customFormat="1" x14ac:dyDescent="0.15"/>
    <row r="1787" s="2" customFormat="1" x14ac:dyDescent="0.15"/>
    <row r="1788" s="2" customFormat="1" x14ac:dyDescent="0.15"/>
    <row r="1789" s="2" customFormat="1" x14ac:dyDescent="0.15"/>
    <row r="1790" s="2" customFormat="1" x14ac:dyDescent="0.15"/>
    <row r="1791" s="2" customFormat="1" x14ac:dyDescent="0.15"/>
    <row r="1792" s="2" customFormat="1" x14ac:dyDescent="0.15"/>
    <row r="1793" s="2" customFormat="1" x14ac:dyDescent="0.15"/>
    <row r="1794" s="2" customFormat="1" x14ac:dyDescent="0.15"/>
    <row r="1795" s="2" customFormat="1" x14ac:dyDescent="0.15"/>
    <row r="1796" s="2" customFormat="1" x14ac:dyDescent="0.15"/>
    <row r="1797" s="2" customFormat="1" x14ac:dyDescent="0.15"/>
    <row r="1798" s="2" customFormat="1" x14ac:dyDescent="0.15"/>
    <row r="1799" s="2" customFormat="1" x14ac:dyDescent="0.15"/>
    <row r="1800" s="2" customFormat="1" x14ac:dyDescent="0.15"/>
    <row r="1801" s="2" customFormat="1" x14ac:dyDescent="0.15"/>
    <row r="1802" s="2" customFormat="1" x14ac:dyDescent="0.15"/>
    <row r="1803" s="2" customFormat="1" x14ac:dyDescent="0.15"/>
    <row r="1804" s="2" customFormat="1" x14ac:dyDescent="0.15"/>
    <row r="1805" s="2" customFormat="1" x14ac:dyDescent="0.15"/>
    <row r="1806" s="2" customFormat="1" x14ac:dyDescent="0.15"/>
    <row r="1807" s="2" customFormat="1" x14ac:dyDescent="0.15"/>
    <row r="1808" s="2" customFormat="1" x14ac:dyDescent="0.15"/>
    <row r="1809" s="2" customFormat="1" x14ac:dyDescent="0.15"/>
    <row r="1810" s="2" customFormat="1" x14ac:dyDescent="0.15"/>
    <row r="1811" s="2" customFormat="1" x14ac:dyDescent="0.15"/>
    <row r="1812" s="2" customFormat="1" x14ac:dyDescent="0.15"/>
    <row r="1813" s="2" customFormat="1" x14ac:dyDescent="0.15"/>
    <row r="1814" s="2" customFormat="1" x14ac:dyDescent="0.15"/>
    <row r="1815" s="2" customFormat="1" x14ac:dyDescent="0.15"/>
    <row r="1816" s="2" customFormat="1" x14ac:dyDescent="0.15"/>
    <row r="1817" s="2" customFormat="1" x14ac:dyDescent="0.15"/>
    <row r="1818" s="2" customFormat="1" x14ac:dyDescent="0.15"/>
    <row r="1819" s="2" customFormat="1" x14ac:dyDescent="0.15"/>
    <row r="1820" s="2" customFormat="1" x14ac:dyDescent="0.15"/>
    <row r="1821" s="2" customFormat="1" x14ac:dyDescent="0.15"/>
    <row r="1822" s="2" customFormat="1" x14ac:dyDescent="0.15"/>
    <row r="1823" s="2" customFormat="1" x14ac:dyDescent="0.15"/>
    <row r="1824" s="2" customFormat="1" x14ac:dyDescent="0.15"/>
    <row r="1825" s="2" customFormat="1" x14ac:dyDescent="0.15"/>
    <row r="1826" s="2" customFormat="1" x14ac:dyDescent="0.15"/>
    <row r="1827" s="2" customFormat="1" x14ac:dyDescent="0.15"/>
    <row r="1828" s="2" customFormat="1" x14ac:dyDescent="0.15"/>
    <row r="1829" s="2" customFormat="1" x14ac:dyDescent="0.15"/>
    <row r="1830" s="2" customFormat="1" x14ac:dyDescent="0.15"/>
    <row r="1831" s="2" customFormat="1" x14ac:dyDescent="0.15"/>
    <row r="1832" s="2" customFormat="1" x14ac:dyDescent="0.15"/>
    <row r="1833" s="2" customFormat="1" x14ac:dyDescent="0.15"/>
    <row r="1834" s="2" customFormat="1" x14ac:dyDescent="0.15"/>
    <row r="1835" s="2" customFormat="1" x14ac:dyDescent="0.15"/>
    <row r="1836" s="2" customFormat="1" x14ac:dyDescent="0.15"/>
    <row r="1837" s="2" customFormat="1" x14ac:dyDescent="0.15"/>
    <row r="1838" s="2" customFormat="1" x14ac:dyDescent="0.15"/>
    <row r="1839" s="2" customFormat="1" x14ac:dyDescent="0.15"/>
    <row r="1840" s="2" customFormat="1" x14ac:dyDescent="0.15"/>
    <row r="1841" s="2" customFormat="1" x14ac:dyDescent="0.15"/>
    <row r="1842" s="2" customFormat="1" x14ac:dyDescent="0.15"/>
    <row r="1843" s="2" customFormat="1" x14ac:dyDescent="0.15"/>
    <row r="1844" s="2" customFormat="1" x14ac:dyDescent="0.15"/>
    <row r="1845" s="2" customFormat="1" x14ac:dyDescent="0.15"/>
    <row r="1846" s="2" customFormat="1" x14ac:dyDescent="0.15"/>
    <row r="1847" s="2" customFormat="1" x14ac:dyDescent="0.15"/>
    <row r="1848" s="2" customFormat="1" x14ac:dyDescent="0.15"/>
    <row r="1849" s="2" customFormat="1" x14ac:dyDescent="0.15"/>
    <row r="1850" s="2" customFormat="1" x14ac:dyDescent="0.15"/>
    <row r="1851" s="2" customFormat="1" x14ac:dyDescent="0.15"/>
    <row r="1852" s="2" customFormat="1" x14ac:dyDescent="0.15"/>
    <row r="1853" s="2" customFormat="1" x14ac:dyDescent="0.15"/>
    <row r="1854" s="2" customFormat="1" x14ac:dyDescent="0.15"/>
    <row r="1855" s="2" customFormat="1" x14ac:dyDescent="0.15"/>
    <row r="1856" s="2" customFormat="1" x14ac:dyDescent="0.15"/>
    <row r="1857" s="2" customFormat="1" x14ac:dyDescent="0.15"/>
    <row r="1858" s="2" customFormat="1" x14ac:dyDescent="0.15"/>
    <row r="1859" s="2" customFormat="1" x14ac:dyDescent="0.15"/>
    <row r="1860" s="2" customFormat="1" x14ac:dyDescent="0.15"/>
    <row r="1861" s="2" customFormat="1" x14ac:dyDescent="0.15"/>
    <row r="1862" s="2" customFormat="1" x14ac:dyDescent="0.15"/>
    <row r="1863" s="2" customFormat="1" x14ac:dyDescent="0.15"/>
    <row r="1864" s="2" customFormat="1" x14ac:dyDescent="0.15"/>
    <row r="1865" s="2" customFormat="1" x14ac:dyDescent="0.15"/>
    <row r="1866" s="2" customFormat="1" x14ac:dyDescent="0.15"/>
    <row r="1867" s="2" customFormat="1" x14ac:dyDescent="0.15"/>
    <row r="1868" s="2" customFormat="1" x14ac:dyDescent="0.15"/>
    <row r="1869" s="2" customFormat="1" x14ac:dyDescent="0.15"/>
    <row r="1870" s="2" customFormat="1" x14ac:dyDescent="0.15"/>
    <row r="1871" s="2" customFormat="1" x14ac:dyDescent="0.15"/>
    <row r="1872" s="2" customFormat="1" x14ac:dyDescent="0.15"/>
    <row r="1873" s="2" customFormat="1" x14ac:dyDescent="0.15"/>
    <row r="1874" s="2" customFormat="1" x14ac:dyDescent="0.15"/>
    <row r="1875" s="2" customFormat="1" x14ac:dyDescent="0.15"/>
    <row r="1876" s="2" customFormat="1" x14ac:dyDescent="0.15"/>
    <row r="1877" s="2" customFormat="1" x14ac:dyDescent="0.15"/>
    <row r="1878" s="2" customFormat="1" x14ac:dyDescent="0.15"/>
    <row r="1879" s="2" customFormat="1" x14ac:dyDescent="0.15"/>
    <row r="1880" s="2" customFormat="1" x14ac:dyDescent="0.15"/>
    <row r="1881" s="2" customFormat="1" x14ac:dyDescent="0.15"/>
    <row r="1882" s="2" customFormat="1" x14ac:dyDescent="0.15"/>
    <row r="1883" s="2" customFormat="1" x14ac:dyDescent="0.15"/>
    <row r="1884" s="2" customFormat="1" x14ac:dyDescent="0.15"/>
    <row r="1885" s="2" customFormat="1" x14ac:dyDescent="0.15"/>
    <row r="1886" s="2" customFormat="1" x14ac:dyDescent="0.15"/>
    <row r="1887" s="2" customFormat="1" x14ac:dyDescent="0.15"/>
    <row r="1888" s="2" customFormat="1" x14ac:dyDescent="0.15"/>
    <row r="1889" s="2" customFormat="1" x14ac:dyDescent="0.15"/>
    <row r="1890" s="2" customFormat="1" x14ac:dyDescent="0.15"/>
    <row r="1891" s="2" customFormat="1" x14ac:dyDescent="0.15"/>
    <row r="1892" s="2" customFormat="1" x14ac:dyDescent="0.15"/>
    <row r="1893" s="2" customFormat="1" x14ac:dyDescent="0.15"/>
    <row r="1894" s="2" customFormat="1" x14ac:dyDescent="0.15"/>
    <row r="1895" s="2" customFormat="1" x14ac:dyDescent="0.15"/>
    <row r="1896" s="2" customFormat="1" x14ac:dyDescent="0.15"/>
    <row r="1897" s="2" customFormat="1" x14ac:dyDescent="0.15"/>
    <row r="1898" s="2" customFormat="1" x14ac:dyDescent="0.15"/>
    <row r="1899" s="2" customFormat="1" x14ac:dyDescent="0.15"/>
    <row r="1900" s="2" customFormat="1" x14ac:dyDescent="0.15"/>
    <row r="1901" s="2" customFormat="1" x14ac:dyDescent="0.15"/>
    <row r="1902" s="2" customFormat="1" x14ac:dyDescent="0.15"/>
    <row r="1903" s="2" customFormat="1" x14ac:dyDescent="0.15"/>
    <row r="1904" s="2" customFormat="1" x14ac:dyDescent="0.15"/>
    <row r="1905" s="2" customFormat="1" x14ac:dyDescent="0.15"/>
    <row r="1906" s="2" customFormat="1" x14ac:dyDescent="0.15"/>
    <row r="1907" s="2" customFormat="1" x14ac:dyDescent="0.15"/>
    <row r="1908" s="2" customFormat="1" x14ac:dyDescent="0.15"/>
    <row r="1909" s="2" customFormat="1" x14ac:dyDescent="0.15"/>
    <row r="1910" s="2" customFormat="1" x14ac:dyDescent="0.15"/>
    <row r="1911" s="2" customFormat="1" x14ac:dyDescent="0.15"/>
    <row r="1912" s="2" customFormat="1" x14ac:dyDescent="0.15"/>
    <row r="1913" s="2" customFormat="1" x14ac:dyDescent="0.15"/>
    <row r="1914" s="2" customFormat="1" x14ac:dyDescent="0.15"/>
    <row r="1915" s="2" customFormat="1" x14ac:dyDescent="0.15"/>
    <row r="1916" s="2" customFormat="1" x14ac:dyDescent="0.15"/>
    <row r="1917" s="2" customFormat="1" x14ac:dyDescent="0.15"/>
    <row r="1918" s="2" customFormat="1" x14ac:dyDescent="0.15"/>
    <row r="1919" s="2" customFormat="1" x14ac:dyDescent="0.15"/>
    <row r="1920" s="2" customFormat="1" x14ac:dyDescent="0.15"/>
    <row r="1921" s="2" customFormat="1" x14ac:dyDescent="0.15"/>
    <row r="1922" s="2" customFormat="1" x14ac:dyDescent="0.15"/>
    <row r="1923" s="2" customFormat="1" x14ac:dyDescent="0.15"/>
    <row r="1924" s="2" customFormat="1" x14ac:dyDescent="0.15"/>
    <row r="1925" s="2" customFormat="1" x14ac:dyDescent="0.15"/>
    <row r="1926" s="2" customFormat="1" x14ac:dyDescent="0.15"/>
    <row r="1927" s="2" customFormat="1" x14ac:dyDescent="0.15"/>
    <row r="1928" s="2" customFormat="1" x14ac:dyDescent="0.15"/>
    <row r="1929" s="2" customFormat="1" x14ac:dyDescent="0.15"/>
    <row r="1930" s="2" customFormat="1" x14ac:dyDescent="0.15"/>
    <row r="1931" s="2" customFormat="1" x14ac:dyDescent="0.15"/>
    <row r="1932" s="2" customFormat="1" x14ac:dyDescent="0.15"/>
    <row r="1933" s="2" customFormat="1" x14ac:dyDescent="0.15"/>
    <row r="1934" s="2" customFormat="1" x14ac:dyDescent="0.15"/>
    <row r="1935" s="2" customFormat="1" x14ac:dyDescent="0.15"/>
    <row r="1936" s="2" customFormat="1" x14ac:dyDescent="0.15"/>
    <row r="1937" s="2" customFormat="1" x14ac:dyDescent="0.15"/>
    <row r="1938" s="2" customFormat="1" x14ac:dyDescent="0.15"/>
    <row r="1939" s="2" customFormat="1" x14ac:dyDescent="0.15"/>
    <row r="1940" s="2" customFormat="1" x14ac:dyDescent="0.15"/>
    <row r="1941" s="2" customFormat="1" x14ac:dyDescent="0.15"/>
    <row r="1942" s="2" customFormat="1" x14ac:dyDescent="0.15"/>
    <row r="1943" s="2" customFormat="1" x14ac:dyDescent="0.15"/>
    <row r="1944" s="2" customFormat="1" x14ac:dyDescent="0.15"/>
    <row r="1945" s="2" customFormat="1" x14ac:dyDescent="0.15"/>
    <row r="1946" s="2" customFormat="1" x14ac:dyDescent="0.15"/>
    <row r="1947" s="2" customFormat="1" x14ac:dyDescent="0.15"/>
    <row r="1948" s="2" customFormat="1" x14ac:dyDescent="0.15"/>
    <row r="1949" s="2" customFormat="1" x14ac:dyDescent="0.15"/>
    <row r="1950" s="2" customFormat="1" x14ac:dyDescent="0.15"/>
    <row r="1951" s="2" customFormat="1" x14ac:dyDescent="0.15"/>
    <row r="1952" s="2" customFormat="1" x14ac:dyDescent="0.15"/>
    <row r="1953" s="2" customFormat="1" x14ac:dyDescent="0.15"/>
    <row r="1954" s="2" customFormat="1" x14ac:dyDescent="0.15"/>
    <row r="1955" s="2" customFormat="1" x14ac:dyDescent="0.15"/>
    <row r="1956" s="2" customFormat="1" x14ac:dyDescent="0.15"/>
    <row r="1957" s="2" customFormat="1" x14ac:dyDescent="0.15"/>
    <row r="1958" s="2" customFormat="1" x14ac:dyDescent="0.15"/>
    <row r="1959" s="2" customFormat="1" x14ac:dyDescent="0.15"/>
    <row r="1960" s="2" customFormat="1" x14ac:dyDescent="0.15"/>
    <row r="1961" s="2" customFormat="1" x14ac:dyDescent="0.15"/>
    <row r="1962" s="2" customFormat="1" x14ac:dyDescent="0.15"/>
    <row r="1963" s="2" customFormat="1" x14ac:dyDescent="0.15"/>
    <row r="1964" s="2" customFormat="1" x14ac:dyDescent="0.15"/>
    <row r="1965" s="2" customFormat="1" x14ac:dyDescent="0.15"/>
    <row r="1966" s="2" customFormat="1" x14ac:dyDescent="0.15"/>
    <row r="1967" s="2" customFormat="1" x14ac:dyDescent="0.15"/>
    <row r="1968" s="2" customFormat="1" x14ac:dyDescent="0.15"/>
    <row r="1969" s="2" customFormat="1" x14ac:dyDescent="0.15"/>
    <row r="1970" s="2" customFormat="1" x14ac:dyDescent="0.15"/>
    <row r="1971" s="2" customFormat="1" x14ac:dyDescent="0.15"/>
    <row r="1972" s="2" customFormat="1" x14ac:dyDescent="0.15"/>
    <row r="1973" s="2" customFormat="1" x14ac:dyDescent="0.15"/>
    <row r="1974" s="2" customFormat="1" x14ac:dyDescent="0.15"/>
    <row r="1975" s="2" customFormat="1" x14ac:dyDescent="0.15"/>
    <row r="1976" s="2" customFormat="1" x14ac:dyDescent="0.15"/>
    <row r="1977" s="2" customFormat="1" x14ac:dyDescent="0.15"/>
    <row r="1978" s="2" customFormat="1" x14ac:dyDescent="0.15"/>
    <row r="1979" s="2" customFormat="1" x14ac:dyDescent="0.15"/>
    <row r="1980" s="2" customFormat="1" x14ac:dyDescent="0.15"/>
    <row r="1981" s="2" customFormat="1" x14ac:dyDescent="0.15"/>
    <row r="1982" s="2" customFormat="1" x14ac:dyDescent="0.15"/>
    <row r="1983" s="2" customFormat="1" x14ac:dyDescent="0.15"/>
    <row r="1984" s="2" customFormat="1" x14ac:dyDescent="0.15"/>
    <row r="1985" s="2" customFormat="1" x14ac:dyDescent="0.15"/>
    <row r="1986" s="2" customFormat="1" x14ac:dyDescent="0.15"/>
    <row r="1987" s="2" customFormat="1" x14ac:dyDescent="0.15"/>
    <row r="1988" s="2" customFormat="1" x14ac:dyDescent="0.15"/>
    <row r="1989" s="2" customFormat="1" x14ac:dyDescent="0.15"/>
    <row r="1990" s="2" customFormat="1" x14ac:dyDescent="0.15"/>
    <row r="1991" s="2" customFormat="1" x14ac:dyDescent="0.15"/>
    <row r="1992" s="2" customFormat="1" x14ac:dyDescent="0.15"/>
    <row r="1993" s="2" customFormat="1" x14ac:dyDescent="0.15"/>
    <row r="1994" s="2" customFormat="1" x14ac:dyDescent="0.15"/>
    <row r="1995" s="2" customFormat="1" x14ac:dyDescent="0.15"/>
    <row r="1996" s="2" customFormat="1" x14ac:dyDescent="0.15"/>
    <row r="1997" s="2" customFormat="1" x14ac:dyDescent="0.15"/>
    <row r="1998" s="2" customFormat="1" x14ac:dyDescent="0.15"/>
    <row r="1999" s="2" customFormat="1" x14ac:dyDescent="0.15"/>
    <row r="2000" s="2" customFormat="1" x14ac:dyDescent="0.15"/>
    <row r="2001" s="2" customFormat="1" x14ac:dyDescent="0.15"/>
    <row r="2002" s="2" customFormat="1" x14ac:dyDescent="0.15"/>
    <row r="2003" s="2" customFormat="1" x14ac:dyDescent="0.15"/>
    <row r="2004" s="2" customFormat="1" x14ac:dyDescent="0.15"/>
    <row r="2005" s="2" customFormat="1" x14ac:dyDescent="0.15"/>
    <row r="2006" s="2" customFormat="1" x14ac:dyDescent="0.15"/>
    <row r="2007" s="2" customFormat="1" x14ac:dyDescent="0.15"/>
    <row r="2008" s="2" customFormat="1" x14ac:dyDescent="0.15"/>
    <row r="2009" s="2" customFormat="1" x14ac:dyDescent="0.15"/>
    <row r="2010" s="2" customFormat="1" x14ac:dyDescent="0.15"/>
    <row r="2011" s="2" customFormat="1" x14ac:dyDescent="0.15"/>
    <row r="2012" s="2" customFormat="1" x14ac:dyDescent="0.15"/>
    <row r="2013" s="2" customFormat="1" x14ac:dyDescent="0.15"/>
    <row r="2014" s="2" customFormat="1" x14ac:dyDescent="0.15"/>
    <row r="2015" s="2" customFormat="1" x14ac:dyDescent="0.15"/>
    <row r="2016" s="2" customFormat="1" x14ac:dyDescent="0.15"/>
    <row r="2017" s="2" customFormat="1" x14ac:dyDescent="0.15"/>
    <row r="2018" s="2" customFormat="1" x14ac:dyDescent="0.15"/>
    <row r="2019" s="2" customFormat="1" x14ac:dyDescent="0.15"/>
    <row r="2020" s="2" customFormat="1" x14ac:dyDescent="0.15"/>
    <row r="2021" s="2" customFormat="1" x14ac:dyDescent="0.15"/>
    <row r="2022" s="2" customFormat="1" x14ac:dyDescent="0.15"/>
    <row r="2023" s="2" customFormat="1" x14ac:dyDescent="0.15"/>
    <row r="2024" s="2" customFormat="1" x14ac:dyDescent="0.15"/>
    <row r="2025" s="2" customFormat="1" x14ac:dyDescent="0.15"/>
    <row r="2026" s="2" customFormat="1" x14ac:dyDescent="0.15"/>
    <row r="2027" s="2" customFormat="1" x14ac:dyDescent="0.15"/>
    <row r="2028" s="2" customFormat="1" x14ac:dyDescent="0.15"/>
    <row r="2029" s="2" customFormat="1" x14ac:dyDescent="0.15"/>
    <row r="2030" s="2" customFormat="1" x14ac:dyDescent="0.15"/>
    <row r="2031" s="2" customFormat="1" x14ac:dyDescent="0.15"/>
    <row r="2032" s="2" customFormat="1" x14ac:dyDescent="0.15"/>
    <row r="2033" s="2" customFormat="1" x14ac:dyDescent="0.15"/>
    <row r="2034" s="2" customFormat="1" x14ac:dyDescent="0.15"/>
    <row r="2035" s="2" customFormat="1" x14ac:dyDescent="0.15"/>
    <row r="2036" s="2" customFormat="1" x14ac:dyDescent="0.15"/>
    <row r="2037" s="2" customFormat="1" x14ac:dyDescent="0.15"/>
    <row r="2038" s="2" customFormat="1" x14ac:dyDescent="0.15"/>
    <row r="2039" s="2" customFormat="1" x14ac:dyDescent="0.15"/>
    <row r="2040" s="2" customFormat="1" x14ac:dyDescent="0.15"/>
    <row r="2041" s="2" customFormat="1" x14ac:dyDescent="0.15"/>
    <row r="2042" s="2" customFormat="1" x14ac:dyDescent="0.15"/>
    <row r="2043" s="2" customFormat="1" x14ac:dyDescent="0.15"/>
    <row r="2044" s="2" customFormat="1" x14ac:dyDescent="0.15"/>
    <row r="2045" s="2" customFormat="1" x14ac:dyDescent="0.15"/>
    <row r="2046" s="2" customFormat="1" x14ac:dyDescent="0.15"/>
    <row r="2047" s="2" customFormat="1" x14ac:dyDescent="0.15"/>
    <row r="2048" s="2" customFormat="1" x14ac:dyDescent="0.15"/>
    <row r="2049" s="2" customFormat="1" x14ac:dyDescent="0.15"/>
    <row r="2050" s="2" customFormat="1" x14ac:dyDescent="0.15"/>
    <row r="2051" s="2" customFormat="1" x14ac:dyDescent="0.15"/>
    <row r="2052" s="2" customFormat="1" x14ac:dyDescent="0.15"/>
    <row r="2053" s="2" customFormat="1" x14ac:dyDescent="0.15"/>
    <row r="2054" s="2" customFormat="1" x14ac:dyDescent="0.15"/>
    <row r="2055" s="2" customFormat="1" x14ac:dyDescent="0.15"/>
    <row r="2056" s="2" customFormat="1" x14ac:dyDescent="0.15"/>
    <row r="2057" s="2" customFormat="1" x14ac:dyDescent="0.15"/>
    <row r="2058" s="2" customFormat="1" x14ac:dyDescent="0.15"/>
    <row r="2059" s="2" customFormat="1" x14ac:dyDescent="0.15"/>
    <row r="2060" s="2" customFormat="1" x14ac:dyDescent="0.15"/>
    <row r="2061" s="2" customFormat="1" x14ac:dyDescent="0.15"/>
    <row r="2062" s="2" customFormat="1" x14ac:dyDescent="0.15"/>
    <row r="2063" s="2" customFormat="1" x14ac:dyDescent="0.15"/>
    <row r="2064" s="2" customFormat="1" x14ac:dyDescent="0.15"/>
    <row r="2065" s="2" customFormat="1" x14ac:dyDescent="0.15"/>
    <row r="2066" s="2" customFormat="1" x14ac:dyDescent="0.15"/>
    <row r="2067" s="2" customFormat="1" x14ac:dyDescent="0.15"/>
    <row r="2068" s="2" customFormat="1" x14ac:dyDescent="0.15"/>
    <row r="2069" s="2" customFormat="1" x14ac:dyDescent="0.15"/>
    <row r="2070" s="2" customFormat="1" x14ac:dyDescent="0.15"/>
    <row r="2071" s="2" customFormat="1" x14ac:dyDescent="0.15"/>
    <row r="2072" s="2" customFormat="1" x14ac:dyDescent="0.15"/>
    <row r="2073" s="2" customFormat="1" x14ac:dyDescent="0.15"/>
    <row r="2074" s="2" customFormat="1" x14ac:dyDescent="0.15"/>
    <row r="2075" s="2" customFormat="1" x14ac:dyDescent="0.15"/>
    <row r="2076" s="2" customFormat="1" x14ac:dyDescent="0.15"/>
    <row r="2077" s="2" customFormat="1" x14ac:dyDescent="0.15"/>
    <row r="2078" s="2" customFormat="1" x14ac:dyDescent="0.15"/>
    <row r="2079" s="2" customFormat="1" x14ac:dyDescent="0.15"/>
    <row r="2080" s="2" customFormat="1" x14ac:dyDescent="0.15"/>
    <row r="2081" s="2" customFormat="1" x14ac:dyDescent="0.15"/>
    <row r="2082" s="2" customFormat="1" x14ac:dyDescent="0.15"/>
    <row r="2083" s="2" customFormat="1" x14ac:dyDescent="0.15"/>
    <row r="2084" s="2" customFormat="1" x14ac:dyDescent="0.15"/>
    <row r="2085" s="2" customFormat="1" x14ac:dyDescent="0.15"/>
    <row r="2086" s="2" customFormat="1" x14ac:dyDescent="0.15"/>
    <row r="2087" s="2" customFormat="1" x14ac:dyDescent="0.15"/>
    <row r="2088" s="2" customFormat="1" x14ac:dyDescent="0.15"/>
    <row r="2089" s="2" customFormat="1" x14ac:dyDescent="0.15"/>
    <row r="2090" s="2" customFormat="1" x14ac:dyDescent="0.15"/>
    <row r="2091" s="2" customFormat="1" x14ac:dyDescent="0.15"/>
    <row r="2092" s="2" customFormat="1" x14ac:dyDescent="0.15"/>
    <row r="2093" s="2" customFormat="1" x14ac:dyDescent="0.15"/>
    <row r="2094" s="2" customFormat="1" x14ac:dyDescent="0.15"/>
    <row r="2095" s="2" customFormat="1" x14ac:dyDescent="0.15"/>
    <row r="2096" s="2" customFormat="1" x14ac:dyDescent="0.15"/>
    <row r="2097" s="2" customFormat="1" x14ac:dyDescent="0.15"/>
    <row r="2098" s="2" customFormat="1" x14ac:dyDescent="0.15"/>
    <row r="2099" s="2" customFormat="1" x14ac:dyDescent="0.15"/>
    <row r="2100" s="2" customFormat="1" x14ac:dyDescent="0.15"/>
    <row r="2101" s="2" customFormat="1" x14ac:dyDescent="0.15"/>
    <row r="2102" s="2" customFormat="1" x14ac:dyDescent="0.15"/>
    <row r="2103" s="2" customFormat="1" x14ac:dyDescent="0.15"/>
    <row r="2104" s="2" customFormat="1" x14ac:dyDescent="0.15"/>
    <row r="2105" s="2" customFormat="1" x14ac:dyDescent="0.15"/>
    <row r="2106" s="2" customFormat="1" x14ac:dyDescent="0.15"/>
    <row r="2107" s="2" customFormat="1" x14ac:dyDescent="0.15"/>
    <row r="2108" s="2" customFormat="1" x14ac:dyDescent="0.15"/>
    <row r="2109" s="2" customFormat="1" x14ac:dyDescent="0.15"/>
    <row r="2110" s="2" customFormat="1" x14ac:dyDescent="0.15"/>
    <row r="2111" s="2" customFormat="1" x14ac:dyDescent="0.15"/>
    <row r="2112" s="2" customFormat="1" x14ac:dyDescent="0.15"/>
    <row r="2113" s="2" customFormat="1" x14ac:dyDescent="0.15"/>
    <row r="2114" s="2" customFormat="1" x14ac:dyDescent="0.15"/>
    <row r="2115" s="2" customFormat="1" x14ac:dyDescent="0.15"/>
    <row r="2116" s="2" customFormat="1" x14ac:dyDescent="0.15"/>
    <row r="2117" s="2" customFormat="1" x14ac:dyDescent="0.15"/>
    <row r="2118" s="2" customFormat="1" x14ac:dyDescent="0.15"/>
    <row r="2119" s="2" customFormat="1" x14ac:dyDescent="0.15"/>
    <row r="2120" s="2" customFormat="1" x14ac:dyDescent="0.15"/>
    <row r="2121" s="2" customFormat="1" x14ac:dyDescent="0.15"/>
    <row r="2122" s="2" customFormat="1" x14ac:dyDescent="0.15"/>
    <row r="2123" s="2" customFormat="1" x14ac:dyDescent="0.15"/>
    <row r="2124" s="2" customFormat="1" x14ac:dyDescent="0.15"/>
    <row r="2125" s="2" customFormat="1" x14ac:dyDescent="0.15"/>
    <row r="2126" s="2" customFormat="1" x14ac:dyDescent="0.15"/>
    <row r="2127" s="2" customFormat="1" x14ac:dyDescent="0.15"/>
    <row r="2128" s="2" customFormat="1" x14ac:dyDescent="0.15"/>
    <row r="2129" s="2" customFormat="1" x14ac:dyDescent="0.15"/>
    <row r="2130" s="2" customFormat="1" x14ac:dyDescent="0.15"/>
    <row r="2131" s="2" customFormat="1" x14ac:dyDescent="0.15"/>
    <row r="2132" s="2" customFormat="1" x14ac:dyDescent="0.15"/>
    <row r="2133" s="2" customFormat="1" x14ac:dyDescent="0.15"/>
    <row r="2134" s="2" customFormat="1" x14ac:dyDescent="0.15"/>
    <row r="2135" s="2" customFormat="1" x14ac:dyDescent="0.15"/>
    <row r="2136" s="2" customFormat="1" x14ac:dyDescent="0.15"/>
    <row r="2137" s="2" customFormat="1" x14ac:dyDescent="0.15"/>
    <row r="2138" s="2" customFormat="1" x14ac:dyDescent="0.15"/>
    <row r="2139" s="2" customFormat="1" x14ac:dyDescent="0.15"/>
    <row r="2140" s="2" customFormat="1" x14ac:dyDescent="0.15"/>
    <row r="2141" s="2" customFormat="1" x14ac:dyDescent="0.15"/>
    <row r="2142" s="2" customFormat="1" x14ac:dyDescent="0.15"/>
    <row r="2143" s="2" customFormat="1" x14ac:dyDescent="0.15"/>
    <row r="2144" s="2" customFormat="1" x14ac:dyDescent="0.15"/>
    <row r="2145" s="2" customFormat="1" x14ac:dyDescent="0.15"/>
    <row r="2146" s="2" customFormat="1" x14ac:dyDescent="0.15"/>
    <row r="2147" s="2" customFormat="1" x14ac:dyDescent="0.15"/>
    <row r="2148" s="2" customFormat="1" x14ac:dyDescent="0.15"/>
    <row r="2149" s="2" customFormat="1" x14ac:dyDescent="0.15"/>
    <row r="2150" s="2" customFormat="1" x14ac:dyDescent="0.15"/>
    <row r="2151" s="2" customFormat="1" x14ac:dyDescent="0.15"/>
    <row r="2152" s="2" customFormat="1" x14ac:dyDescent="0.15"/>
    <row r="2153" s="2" customFormat="1" x14ac:dyDescent="0.15"/>
    <row r="2154" s="2" customFormat="1" x14ac:dyDescent="0.15"/>
    <row r="2155" s="2" customFormat="1" x14ac:dyDescent="0.15"/>
    <row r="2156" s="2" customFormat="1" x14ac:dyDescent="0.15"/>
    <row r="2157" s="2" customFormat="1" x14ac:dyDescent="0.15"/>
    <row r="2158" s="2" customFormat="1" x14ac:dyDescent="0.15"/>
    <row r="2159" s="2" customFormat="1" x14ac:dyDescent="0.15"/>
    <row r="2160" s="2" customFormat="1" x14ac:dyDescent="0.15"/>
    <row r="2161" s="2" customFormat="1" x14ac:dyDescent="0.15"/>
    <row r="2162" s="2" customFormat="1" x14ac:dyDescent="0.15"/>
    <row r="2163" s="2" customFormat="1" x14ac:dyDescent="0.15"/>
    <row r="2164" s="2" customFormat="1" x14ac:dyDescent="0.15"/>
    <row r="2165" s="2" customFormat="1" x14ac:dyDescent="0.15"/>
    <row r="2166" s="2" customFormat="1" x14ac:dyDescent="0.15"/>
    <row r="2167" s="2" customFormat="1" x14ac:dyDescent="0.15"/>
    <row r="2168" s="2" customFormat="1" x14ac:dyDescent="0.15"/>
    <row r="2169" s="2" customFormat="1" x14ac:dyDescent="0.15"/>
    <row r="2170" s="2" customFormat="1" x14ac:dyDescent="0.15"/>
    <row r="2171" s="2" customFormat="1" x14ac:dyDescent="0.15"/>
    <row r="2172" s="2" customFormat="1" x14ac:dyDescent="0.15"/>
    <row r="2173" s="2" customFormat="1" x14ac:dyDescent="0.15"/>
    <row r="2174" s="2" customFormat="1" x14ac:dyDescent="0.15"/>
    <row r="2175" s="2" customFormat="1" x14ac:dyDescent="0.15"/>
    <row r="2176" s="2" customFormat="1" x14ac:dyDescent="0.15"/>
    <row r="2177" s="2" customFormat="1" x14ac:dyDescent="0.15"/>
    <row r="2178" s="2" customFormat="1" x14ac:dyDescent="0.15"/>
    <row r="2179" s="2" customFormat="1" x14ac:dyDescent="0.15"/>
    <row r="2180" s="2" customFormat="1" x14ac:dyDescent="0.15"/>
    <row r="2181" s="2" customFormat="1" x14ac:dyDescent="0.15"/>
    <row r="2182" s="2" customFormat="1" x14ac:dyDescent="0.15"/>
    <row r="2183" s="2" customFormat="1" x14ac:dyDescent="0.15"/>
    <row r="2184" s="2" customFormat="1" x14ac:dyDescent="0.15"/>
    <row r="2185" s="2" customFormat="1" x14ac:dyDescent="0.15"/>
    <row r="2186" s="2" customFormat="1" x14ac:dyDescent="0.15"/>
    <row r="2187" s="2" customFormat="1" x14ac:dyDescent="0.15"/>
    <row r="2188" s="2" customFormat="1" x14ac:dyDescent="0.15"/>
    <row r="2189" s="2" customFormat="1" x14ac:dyDescent="0.15"/>
    <row r="2190" s="2" customFormat="1" x14ac:dyDescent="0.15"/>
    <row r="2191" s="2" customFormat="1" x14ac:dyDescent="0.15"/>
    <row r="2192" s="2" customFormat="1" x14ac:dyDescent="0.15"/>
    <row r="2193" s="2" customFormat="1" x14ac:dyDescent="0.15"/>
    <row r="2194" s="2" customFormat="1" x14ac:dyDescent="0.15"/>
    <row r="2195" s="2" customFormat="1" x14ac:dyDescent="0.15"/>
    <row r="2196" s="2" customFormat="1" x14ac:dyDescent="0.15"/>
    <row r="2197" s="2" customFormat="1" x14ac:dyDescent="0.15"/>
    <row r="2198" s="2" customFormat="1" x14ac:dyDescent="0.15"/>
    <row r="2199" s="2" customFormat="1" x14ac:dyDescent="0.15"/>
    <row r="2200" s="2" customFormat="1" x14ac:dyDescent="0.15"/>
    <row r="2201" s="2" customFormat="1" x14ac:dyDescent="0.15"/>
    <row r="2202" s="2" customFormat="1" x14ac:dyDescent="0.15"/>
    <row r="2203" s="2" customFormat="1" x14ac:dyDescent="0.15"/>
    <row r="2204" s="2" customFormat="1" x14ac:dyDescent="0.15"/>
    <row r="2205" s="2" customFormat="1" x14ac:dyDescent="0.15"/>
    <row r="2206" s="2" customFormat="1" x14ac:dyDescent="0.15"/>
    <row r="2207" s="2" customFormat="1" x14ac:dyDescent="0.15"/>
    <row r="2208" s="2" customFormat="1" x14ac:dyDescent="0.15"/>
    <row r="2209" s="2" customFormat="1" x14ac:dyDescent="0.15"/>
    <row r="2210" s="2" customFormat="1" x14ac:dyDescent="0.15"/>
    <row r="2211" s="2" customFormat="1" x14ac:dyDescent="0.15"/>
    <row r="2212" s="2" customFormat="1" x14ac:dyDescent="0.15"/>
    <row r="2213" s="2" customFormat="1" x14ac:dyDescent="0.15"/>
    <row r="2214" s="2" customFormat="1" x14ac:dyDescent="0.15"/>
    <row r="2215" s="2" customFormat="1" x14ac:dyDescent="0.15"/>
    <row r="2216" s="2" customFormat="1" x14ac:dyDescent="0.15"/>
    <row r="2217" s="2" customFormat="1" x14ac:dyDescent="0.15"/>
    <row r="2218" s="2" customFormat="1" x14ac:dyDescent="0.15"/>
    <row r="2219" s="2" customFormat="1" x14ac:dyDescent="0.15"/>
    <row r="2220" s="2" customFormat="1" x14ac:dyDescent="0.15"/>
    <row r="2221" s="2" customFormat="1" x14ac:dyDescent="0.15"/>
    <row r="2222" s="2" customFormat="1" x14ac:dyDescent="0.15"/>
    <row r="2223" s="2" customFormat="1" x14ac:dyDescent="0.15"/>
    <row r="2224" s="2" customFormat="1" x14ac:dyDescent="0.15"/>
    <row r="2225" s="2" customFormat="1" x14ac:dyDescent="0.15"/>
    <row r="2226" s="2" customFormat="1" x14ac:dyDescent="0.15"/>
    <row r="2227" s="2" customFormat="1" x14ac:dyDescent="0.15"/>
    <row r="2228" s="2" customFormat="1" x14ac:dyDescent="0.15"/>
    <row r="2229" s="2" customFormat="1" x14ac:dyDescent="0.15"/>
    <row r="2230" s="2" customFormat="1" x14ac:dyDescent="0.15"/>
    <row r="2231" s="2" customFormat="1" x14ac:dyDescent="0.15"/>
    <row r="2232" s="2" customFormat="1" x14ac:dyDescent="0.15"/>
    <row r="2233" s="2" customFormat="1" x14ac:dyDescent="0.15"/>
    <row r="2234" s="2" customFormat="1" x14ac:dyDescent="0.15"/>
    <row r="2235" s="2" customFormat="1" x14ac:dyDescent="0.15"/>
    <row r="2236" s="2" customFormat="1" x14ac:dyDescent="0.15"/>
    <row r="2237" s="2" customFormat="1" x14ac:dyDescent="0.15"/>
    <row r="2238" s="2" customFormat="1" x14ac:dyDescent="0.15"/>
    <row r="2239" s="2" customFormat="1" x14ac:dyDescent="0.15"/>
    <row r="2240" s="2" customFormat="1" x14ac:dyDescent="0.15"/>
    <row r="2241" s="2" customFormat="1" x14ac:dyDescent="0.15"/>
    <row r="2242" s="2" customFormat="1" x14ac:dyDescent="0.15"/>
    <row r="2243" s="2" customFormat="1" x14ac:dyDescent="0.15"/>
    <row r="2244" s="2" customFormat="1" x14ac:dyDescent="0.15"/>
    <row r="2245" s="2" customFormat="1" x14ac:dyDescent="0.15"/>
    <row r="2246" s="2" customFormat="1" x14ac:dyDescent="0.15"/>
    <row r="2247" s="2" customFormat="1" x14ac:dyDescent="0.15"/>
    <row r="2248" s="2" customFormat="1" x14ac:dyDescent="0.15"/>
    <row r="2249" s="2" customFormat="1" x14ac:dyDescent="0.15"/>
    <row r="2250" s="2" customFormat="1" x14ac:dyDescent="0.15"/>
    <row r="2251" s="2" customFormat="1" x14ac:dyDescent="0.15"/>
    <row r="2252" s="2" customFormat="1" x14ac:dyDescent="0.15"/>
    <row r="2253" s="2" customFormat="1" x14ac:dyDescent="0.15"/>
    <row r="2254" s="2" customFormat="1" x14ac:dyDescent="0.15"/>
    <row r="2255" s="2" customFormat="1" x14ac:dyDescent="0.15"/>
    <row r="2256" s="2" customFormat="1" x14ac:dyDescent="0.15"/>
    <row r="2257" s="2" customFormat="1" x14ac:dyDescent="0.15"/>
    <row r="2258" s="2" customFormat="1" x14ac:dyDescent="0.15"/>
    <row r="2259" s="2" customFormat="1" x14ac:dyDescent="0.15"/>
    <row r="2260" s="2" customFormat="1" x14ac:dyDescent="0.15"/>
    <row r="2261" s="2" customFormat="1" x14ac:dyDescent="0.15"/>
    <row r="2262" s="2" customFormat="1" x14ac:dyDescent="0.15"/>
    <row r="2263" s="2" customFormat="1" x14ac:dyDescent="0.15"/>
    <row r="2264" s="2" customFormat="1" x14ac:dyDescent="0.15"/>
    <row r="2265" s="2" customFormat="1" x14ac:dyDescent="0.15"/>
    <row r="2266" s="2" customFormat="1" x14ac:dyDescent="0.15"/>
    <row r="2267" s="2" customFormat="1" x14ac:dyDescent="0.15"/>
    <row r="2268" s="2" customFormat="1" x14ac:dyDescent="0.15"/>
    <row r="2269" s="2" customFormat="1" x14ac:dyDescent="0.15"/>
    <row r="2270" s="2" customFormat="1" x14ac:dyDescent="0.15"/>
    <row r="2271" s="2" customFormat="1" x14ac:dyDescent="0.15"/>
    <row r="2272" s="2" customFormat="1" x14ac:dyDescent="0.15"/>
    <row r="2273" s="2" customFormat="1" x14ac:dyDescent="0.15"/>
    <row r="2274" s="2" customFormat="1" x14ac:dyDescent="0.15"/>
    <row r="2275" s="2" customFormat="1" x14ac:dyDescent="0.15"/>
    <row r="2276" s="2" customFormat="1" x14ac:dyDescent="0.15"/>
    <row r="2277" s="2" customFormat="1" x14ac:dyDescent="0.15"/>
    <row r="2278" s="2" customFormat="1" x14ac:dyDescent="0.15"/>
    <row r="2279" s="2" customFormat="1" x14ac:dyDescent="0.15"/>
    <row r="2280" s="2" customFormat="1" x14ac:dyDescent="0.15"/>
    <row r="2281" s="2" customFormat="1" x14ac:dyDescent="0.15"/>
    <row r="2282" s="2" customFormat="1" x14ac:dyDescent="0.15"/>
    <row r="2283" s="2" customFormat="1" x14ac:dyDescent="0.15"/>
    <row r="2284" s="2" customFormat="1" x14ac:dyDescent="0.15"/>
    <row r="2285" s="2" customFormat="1" x14ac:dyDescent="0.15"/>
    <row r="2286" s="2" customFormat="1" x14ac:dyDescent="0.15"/>
    <row r="2287" s="2" customFormat="1" x14ac:dyDescent="0.15"/>
    <row r="2288" s="2" customFormat="1" x14ac:dyDescent="0.15"/>
    <row r="2289" s="2" customFormat="1" x14ac:dyDescent="0.15"/>
    <row r="2290" s="2" customFormat="1" x14ac:dyDescent="0.15"/>
    <row r="2291" s="2" customFormat="1" x14ac:dyDescent="0.15"/>
    <row r="2292" s="2" customFormat="1" x14ac:dyDescent="0.15"/>
    <row r="2293" s="2" customFormat="1" x14ac:dyDescent="0.15"/>
    <row r="2294" s="2" customFormat="1" x14ac:dyDescent="0.15"/>
    <row r="2295" s="2" customFormat="1" x14ac:dyDescent="0.15"/>
    <row r="2296" s="2" customFormat="1" x14ac:dyDescent="0.15"/>
    <row r="2297" s="2" customFormat="1" x14ac:dyDescent="0.15"/>
    <row r="2298" s="2" customFormat="1" x14ac:dyDescent="0.15"/>
    <row r="2299" s="2" customFormat="1" x14ac:dyDescent="0.15"/>
    <row r="2300" s="2" customFormat="1" x14ac:dyDescent="0.15"/>
    <row r="2301" s="2" customFormat="1" x14ac:dyDescent="0.15"/>
    <row r="2302" s="2" customFormat="1" x14ac:dyDescent="0.15"/>
    <row r="2303" s="2" customFormat="1" x14ac:dyDescent="0.15"/>
    <row r="2304" s="2" customFormat="1" x14ac:dyDescent="0.15"/>
    <row r="2305" s="2" customFormat="1" x14ac:dyDescent="0.15"/>
    <row r="2306" s="2" customFormat="1" x14ac:dyDescent="0.15"/>
    <row r="2307" s="2" customFormat="1" x14ac:dyDescent="0.15"/>
    <row r="2308" s="2" customFormat="1" x14ac:dyDescent="0.15"/>
    <row r="2309" s="2" customFormat="1" x14ac:dyDescent="0.15"/>
    <row r="2310" s="2" customFormat="1" x14ac:dyDescent="0.15"/>
    <row r="2311" s="2" customFormat="1" x14ac:dyDescent="0.15"/>
    <row r="2312" s="2" customFormat="1" x14ac:dyDescent="0.15"/>
    <row r="2313" s="2" customFormat="1" x14ac:dyDescent="0.15"/>
    <row r="2314" s="2" customFormat="1" x14ac:dyDescent="0.15"/>
    <row r="2315" s="2" customFormat="1" x14ac:dyDescent="0.15"/>
    <row r="2316" s="2" customFormat="1" x14ac:dyDescent="0.15"/>
    <row r="2317" s="2" customFormat="1" x14ac:dyDescent="0.15"/>
    <row r="2318" s="2" customFormat="1" x14ac:dyDescent="0.15"/>
    <row r="2319" s="2" customFormat="1" x14ac:dyDescent="0.15"/>
    <row r="2320" s="2" customFormat="1" x14ac:dyDescent="0.15"/>
    <row r="2321" s="2" customFormat="1" x14ac:dyDescent="0.15"/>
    <row r="2322" s="2" customFormat="1" x14ac:dyDescent="0.15"/>
    <row r="2323" s="2" customFormat="1" x14ac:dyDescent="0.15"/>
    <row r="2324" s="2" customFormat="1" x14ac:dyDescent="0.15"/>
    <row r="2325" s="2" customFormat="1" x14ac:dyDescent="0.15"/>
    <row r="2326" s="2" customFormat="1" x14ac:dyDescent="0.15"/>
    <row r="2327" s="2" customFormat="1" x14ac:dyDescent="0.15"/>
    <row r="2328" s="2" customFormat="1" x14ac:dyDescent="0.15"/>
    <row r="2329" s="2" customFormat="1" x14ac:dyDescent="0.15"/>
    <row r="2330" s="2" customFormat="1" x14ac:dyDescent="0.15"/>
    <row r="2331" s="2" customFormat="1" x14ac:dyDescent="0.15"/>
    <row r="2332" s="2" customFormat="1" x14ac:dyDescent="0.15"/>
    <row r="2333" s="2" customFormat="1" x14ac:dyDescent="0.15"/>
    <row r="2334" s="2" customFormat="1" x14ac:dyDescent="0.15"/>
    <row r="2335" s="2" customFormat="1" x14ac:dyDescent="0.15"/>
    <row r="2336" s="2" customFormat="1" x14ac:dyDescent="0.15"/>
    <row r="2337" s="2" customFormat="1" x14ac:dyDescent="0.15"/>
    <row r="2338" s="2" customFormat="1" x14ac:dyDescent="0.15"/>
    <row r="2339" s="2" customFormat="1" x14ac:dyDescent="0.15"/>
    <row r="2340" s="2" customFormat="1" x14ac:dyDescent="0.15"/>
    <row r="2341" s="2" customFormat="1" x14ac:dyDescent="0.15"/>
    <row r="2342" s="2" customFormat="1" x14ac:dyDescent="0.15"/>
    <row r="2343" s="2" customFormat="1" x14ac:dyDescent="0.15"/>
    <row r="2344" s="2" customFormat="1" x14ac:dyDescent="0.15"/>
    <row r="2345" s="2" customFormat="1" x14ac:dyDescent="0.15"/>
    <row r="2346" s="2" customFormat="1" x14ac:dyDescent="0.15"/>
    <row r="2347" s="2" customFormat="1" x14ac:dyDescent="0.15"/>
    <row r="2348" s="2" customFormat="1" x14ac:dyDescent="0.15"/>
    <row r="2349" s="2" customFormat="1" x14ac:dyDescent="0.15"/>
    <row r="2350" s="2" customFormat="1" x14ac:dyDescent="0.15"/>
    <row r="2351" s="2" customFormat="1" x14ac:dyDescent="0.15"/>
    <row r="2352" s="2" customFormat="1" x14ac:dyDescent="0.15"/>
    <row r="2353" s="2" customFormat="1" x14ac:dyDescent="0.15"/>
    <row r="2354" s="2" customFormat="1" x14ac:dyDescent="0.15"/>
    <row r="2355" s="2" customFormat="1" x14ac:dyDescent="0.15"/>
    <row r="2356" s="2" customFormat="1" x14ac:dyDescent="0.15"/>
    <row r="2357" s="2" customFormat="1" x14ac:dyDescent="0.15"/>
    <row r="2358" s="2" customFormat="1" x14ac:dyDescent="0.15"/>
    <row r="2359" s="2" customFormat="1" x14ac:dyDescent="0.15"/>
    <row r="2360" s="2" customFormat="1" x14ac:dyDescent="0.15"/>
    <row r="2361" s="2" customFormat="1" x14ac:dyDescent="0.15"/>
    <row r="2362" s="2" customFormat="1" x14ac:dyDescent="0.15"/>
    <row r="2363" s="2" customFormat="1" x14ac:dyDescent="0.15"/>
    <row r="2364" s="2" customFormat="1" x14ac:dyDescent="0.15"/>
    <row r="2365" s="2" customFormat="1" x14ac:dyDescent="0.15"/>
    <row r="2366" s="2" customFormat="1" x14ac:dyDescent="0.15"/>
    <row r="2367" s="2" customFormat="1" x14ac:dyDescent="0.15"/>
    <row r="2368" s="2" customFormat="1" x14ac:dyDescent="0.15"/>
    <row r="2369" s="2" customFormat="1" x14ac:dyDescent="0.15"/>
    <row r="2370" s="2" customFormat="1" x14ac:dyDescent="0.15"/>
    <row r="2371" s="2" customFormat="1" x14ac:dyDescent="0.15"/>
    <row r="2372" s="2" customFormat="1" x14ac:dyDescent="0.15"/>
    <row r="2373" s="2" customFormat="1" x14ac:dyDescent="0.15"/>
    <row r="2374" s="2" customFormat="1" x14ac:dyDescent="0.15"/>
    <row r="2375" s="2" customFormat="1" x14ac:dyDescent="0.15"/>
    <row r="2376" s="2" customFormat="1" x14ac:dyDescent="0.15"/>
    <row r="2377" s="2" customFormat="1" x14ac:dyDescent="0.15"/>
    <row r="2378" s="2" customFormat="1" x14ac:dyDescent="0.15"/>
    <row r="2379" s="2" customFormat="1" x14ac:dyDescent="0.15"/>
    <row r="2380" s="2" customFormat="1" x14ac:dyDescent="0.15"/>
    <row r="2381" s="2" customFormat="1" x14ac:dyDescent="0.15"/>
    <row r="2382" s="2" customFormat="1" x14ac:dyDescent="0.15"/>
    <row r="2383" s="2" customFormat="1" x14ac:dyDescent="0.15"/>
    <row r="2384" s="2" customFormat="1" x14ac:dyDescent="0.15"/>
    <row r="2385" s="2" customFormat="1" x14ac:dyDescent="0.15"/>
    <row r="2386" s="2" customFormat="1" x14ac:dyDescent="0.15"/>
    <row r="2387" s="2" customFormat="1" x14ac:dyDescent="0.15"/>
    <row r="2388" s="2" customFormat="1" x14ac:dyDescent="0.15"/>
    <row r="2389" s="2" customFormat="1" x14ac:dyDescent="0.15"/>
    <row r="2390" s="2" customFormat="1" x14ac:dyDescent="0.15"/>
    <row r="2391" s="2" customFormat="1" x14ac:dyDescent="0.15"/>
    <row r="2392" s="2" customFormat="1" x14ac:dyDescent="0.15"/>
    <row r="2393" s="2" customFormat="1" x14ac:dyDescent="0.15"/>
    <row r="2394" s="2" customFormat="1" x14ac:dyDescent="0.15"/>
    <row r="2395" s="2" customFormat="1" x14ac:dyDescent="0.15"/>
    <row r="2396" s="2" customFormat="1" x14ac:dyDescent="0.15"/>
    <row r="2397" s="2" customFormat="1" x14ac:dyDescent="0.15"/>
    <row r="2398" s="2" customFormat="1" x14ac:dyDescent="0.15"/>
    <row r="2399" s="2" customFormat="1" x14ac:dyDescent="0.15"/>
    <row r="2400" s="2" customFormat="1" x14ac:dyDescent="0.15"/>
    <row r="2401" s="2" customFormat="1" x14ac:dyDescent="0.15"/>
    <row r="2402" s="2" customFormat="1" x14ac:dyDescent="0.15"/>
    <row r="2403" s="2" customFormat="1" x14ac:dyDescent="0.15"/>
    <row r="2404" s="2" customFormat="1" x14ac:dyDescent="0.15"/>
    <row r="2405" s="2" customFormat="1" x14ac:dyDescent="0.15"/>
    <row r="2406" s="2" customFormat="1" x14ac:dyDescent="0.15"/>
    <row r="2407" s="2" customFormat="1" x14ac:dyDescent="0.15"/>
    <row r="2408" s="2" customFormat="1" x14ac:dyDescent="0.15"/>
    <row r="2409" s="2" customFormat="1" x14ac:dyDescent="0.15"/>
    <row r="2410" s="2" customFormat="1" x14ac:dyDescent="0.15"/>
    <row r="2411" s="2" customFormat="1" x14ac:dyDescent="0.15"/>
    <row r="2412" s="2" customFormat="1" x14ac:dyDescent="0.15"/>
    <row r="2413" s="2" customFormat="1" x14ac:dyDescent="0.15"/>
    <row r="2414" s="2" customFormat="1" x14ac:dyDescent="0.15"/>
    <row r="2415" s="2" customFormat="1" x14ac:dyDescent="0.15"/>
    <row r="2416" s="2" customFormat="1" x14ac:dyDescent="0.15"/>
    <row r="2417" s="2" customFormat="1" x14ac:dyDescent="0.15"/>
    <row r="2418" s="2" customFormat="1" x14ac:dyDescent="0.15"/>
    <row r="2419" s="2" customFormat="1" x14ac:dyDescent="0.15"/>
    <row r="2420" s="2" customFormat="1" x14ac:dyDescent="0.15"/>
    <row r="2421" s="2" customFormat="1" x14ac:dyDescent="0.15"/>
    <row r="2422" s="2" customFormat="1" x14ac:dyDescent="0.15"/>
    <row r="2423" s="2" customFormat="1" x14ac:dyDescent="0.15"/>
    <row r="2424" s="2" customFormat="1" x14ac:dyDescent="0.15"/>
    <row r="2425" s="2" customFormat="1" x14ac:dyDescent="0.15"/>
    <row r="2426" s="2" customFormat="1" x14ac:dyDescent="0.15"/>
    <row r="2427" s="2" customFormat="1" x14ac:dyDescent="0.15"/>
    <row r="2428" s="2" customFormat="1" x14ac:dyDescent="0.15"/>
    <row r="2429" s="2" customFormat="1" x14ac:dyDescent="0.15"/>
    <row r="2430" s="2" customFormat="1" x14ac:dyDescent="0.15"/>
    <row r="2431" s="2" customFormat="1" x14ac:dyDescent="0.15"/>
    <row r="2432" s="2" customFormat="1" x14ac:dyDescent="0.15"/>
    <row r="2433" s="2" customFormat="1" x14ac:dyDescent="0.15"/>
    <row r="2434" s="2" customFormat="1" x14ac:dyDescent="0.15"/>
    <row r="2435" s="2" customFormat="1" x14ac:dyDescent="0.15"/>
    <row r="2436" s="2" customFormat="1" x14ac:dyDescent="0.15"/>
    <row r="2437" s="2" customFormat="1" x14ac:dyDescent="0.15"/>
    <row r="2438" s="2" customFormat="1" x14ac:dyDescent="0.15"/>
    <row r="2439" s="2" customFormat="1" x14ac:dyDescent="0.15"/>
    <row r="2440" s="2" customFormat="1" x14ac:dyDescent="0.15"/>
    <row r="2441" s="2" customFormat="1" x14ac:dyDescent="0.15"/>
    <row r="2442" s="2" customFormat="1" x14ac:dyDescent="0.15"/>
    <row r="2443" s="2" customFormat="1" x14ac:dyDescent="0.15"/>
    <row r="2444" s="2" customFormat="1" x14ac:dyDescent="0.15"/>
    <row r="2445" s="2" customFormat="1" x14ac:dyDescent="0.15"/>
    <row r="2446" s="2" customFormat="1" x14ac:dyDescent="0.15"/>
    <row r="2447" s="2" customFormat="1" x14ac:dyDescent="0.15"/>
    <row r="2448" s="2" customFormat="1" x14ac:dyDescent="0.15"/>
    <row r="2449" s="2" customFormat="1" x14ac:dyDescent="0.15"/>
    <row r="2450" s="2" customFormat="1" x14ac:dyDescent="0.15"/>
    <row r="2451" s="2" customFormat="1" x14ac:dyDescent="0.15"/>
    <row r="2452" s="2" customFormat="1" x14ac:dyDescent="0.15"/>
    <row r="2453" s="2" customFormat="1" x14ac:dyDescent="0.15"/>
    <row r="2454" s="2" customFormat="1" x14ac:dyDescent="0.15"/>
    <row r="2455" s="2" customFormat="1" x14ac:dyDescent="0.15"/>
    <row r="2456" s="2" customFormat="1" x14ac:dyDescent="0.15"/>
    <row r="2457" s="2" customFormat="1" x14ac:dyDescent="0.15"/>
    <row r="2458" s="2" customFormat="1" x14ac:dyDescent="0.15"/>
    <row r="2459" s="2" customFormat="1" x14ac:dyDescent="0.15"/>
    <row r="2460" s="2" customFormat="1" x14ac:dyDescent="0.15"/>
    <row r="2461" s="2" customFormat="1" x14ac:dyDescent="0.15"/>
    <row r="2462" s="2" customFormat="1" x14ac:dyDescent="0.15"/>
    <row r="2463" s="2" customFormat="1" x14ac:dyDescent="0.15"/>
    <row r="2464" s="2" customFormat="1" x14ac:dyDescent="0.15"/>
    <row r="2465" s="2" customFormat="1" x14ac:dyDescent="0.15"/>
    <row r="2466" s="2" customFormat="1" x14ac:dyDescent="0.15"/>
    <row r="2467" s="2" customFormat="1" x14ac:dyDescent="0.15"/>
    <row r="2468" s="2" customFormat="1" x14ac:dyDescent="0.15"/>
    <row r="2469" s="2" customFormat="1" x14ac:dyDescent="0.15"/>
    <row r="2470" s="2" customFormat="1" x14ac:dyDescent="0.15"/>
    <row r="2471" s="2" customFormat="1" x14ac:dyDescent="0.15"/>
    <row r="2472" s="2" customFormat="1" x14ac:dyDescent="0.15"/>
    <row r="2473" s="2" customFormat="1" x14ac:dyDescent="0.15"/>
    <row r="2474" s="2" customFormat="1" x14ac:dyDescent="0.15"/>
    <row r="2475" s="2" customFormat="1" x14ac:dyDescent="0.15"/>
    <row r="2476" s="2" customFormat="1" x14ac:dyDescent="0.15"/>
    <row r="2477" s="2" customFormat="1" x14ac:dyDescent="0.15"/>
    <row r="2478" s="2" customFormat="1" x14ac:dyDescent="0.15"/>
    <row r="2479" s="2" customFormat="1" x14ac:dyDescent="0.15"/>
    <row r="2480" s="2" customFormat="1" x14ac:dyDescent="0.15"/>
    <row r="2481" s="2" customFormat="1" x14ac:dyDescent="0.15"/>
    <row r="2482" s="2" customFormat="1" x14ac:dyDescent="0.15"/>
    <row r="2483" s="2" customFormat="1" x14ac:dyDescent="0.15"/>
    <row r="2484" s="2" customFormat="1" x14ac:dyDescent="0.15"/>
    <row r="2485" s="2" customFormat="1" x14ac:dyDescent="0.15"/>
    <row r="2486" s="2" customFormat="1" x14ac:dyDescent="0.15"/>
    <row r="2487" s="2" customFormat="1" x14ac:dyDescent="0.15"/>
    <row r="2488" s="2" customFormat="1" x14ac:dyDescent="0.15"/>
    <row r="2489" s="2" customFormat="1" x14ac:dyDescent="0.15"/>
    <row r="2490" s="2" customFormat="1" x14ac:dyDescent="0.15"/>
    <row r="2491" s="2" customFormat="1" x14ac:dyDescent="0.15"/>
    <row r="2492" s="2" customFormat="1" x14ac:dyDescent="0.15"/>
    <row r="2493" s="2" customFormat="1" x14ac:dyDescent="0.15"/>
    <row r="2494" s="2" customFormat="1" x14ac:dyDescent="0.15"/>
    <row r="2495" s="2" customFormat="1" x14ac:dyDescent="0.15"/>
    <row r="2496" s="2" customFormat="1" x14ac:dyDescent="0.15"/>
    <row r="2497" s="2" customFormat="1" x14ac:dyDescent="0.15"/>
    <row r="2498" s="2" customFormat="1" x14ac:dyDescent="0.15"/>
    <row r="2499" s="2" customFormat="1" x14ac:dyDescent="0.15"/>
    <row r="2500" s="2" customFormat="1" x14ac:dyDescent="0.15"/>
    <row r="2501" s="2" customFormat="1" x14ac:dyDescent="0.15"/>
    <row r="2502" s="2" customFormat="1" x14ac:dyDescent="0.15"/>
    <row r="2503" s="2" customFormat="1" x14ac:dyDescent="0.15"/>
    <row r="2504" s="2" customFormat="1" x14ac:dyDescent="0.15"/>
    <row r="2505" s="2" customFormat="1" x14ac:dyDescent="0.15"/>
    <row r="2506" s="2" customFormat="1" x14ac:dyDescent="0.15"/>
    <row r="2507" s="2" customFormat="1" x14ac:dyDescent="0.15"/>
    <row r="2508" s="2" customFormat="1" x14ac:dyDescent="0.15"/>
    <row r="2509" s="2" customFormat="1" x14ac:dyDescent="0.15"/>
    <row r="2510" s="2" customFormat="1" x14ac:dyDescent="0.15"/>
    <row r="2511" s="2" customFormat="1" x14ac:dyDescent="0.15"/>
    <row r="2512" s="2" customFormat="1" x14ac:dyDescent="0.15"/>
    <row r="2513" s="2" customFormat="1" x14ac:dyDescent="0.15"/>
    <row r="2514" s="2" customFormat="1" x14ac:dyDescent="0.15"/>
    <row r="2515" s="2" customFormat="1" x14ac:dyDescent="0.15"/>
    <row r="2516" s="2" customFormat="1" x14ac:dyDescent="0.15"/>
    <row r="2517" s="2" customFormat="1" x14ac:dyDescent="0.15"/>
    <row r="2518" s="2" customFormat="1" x14ac:dyDescent="0.15"/>
    <row r="2519" s="2" customFormat="1" x14ac:dyDescent="0.15"/>
    <row r="2520" s="2" customFormat="1" x14ac:dyDescent="0.15"/>
    <row r="2521" s="2" customFormat="1" x14ac:dyDescent="0.15"/>
    <row r="2522" s="2" customFormat="1" x14ac:dyDescent="0.15"/>
    <row r="2523" s="2" customFormat="1" x14ac:dyDescent="0.15"/>
    <row r="2524" s="2" customFormat="1" x14ac:dyDescent="0.15"/>
    <row r="2525" s="2" customFormat="1" x14ac:dyDescent="0.15"/>
    <row r="2526" s="2" customFormat="1" x14ac:dyDescent="0.15"/>
    <row r="2527" s="2" customFormat="1" x14ac:dyDescent="0.15"/>
    <row r="2528" s="2" customFormat="1" x14ac:dyDescent="0.15"/>
    <row r="2529" s="2" customFormat="1" x14ac:dyDescent="0.15"/>
    <row r="2530" s="2" customFormat="1" x14ac:dyDescent="0.15"/>
    <row r="2531" s="2" customFormat="1" x14ac:dyDescent="0.15"/>
    <row r="2532" s="2" customFormat="1" x14ac:dyDescent="0.15"/>
    <row r="2533" s="2" customFormat="1" x14ac:dyDescent="0.15"/>
    <row r="2534" s="2" customFormat="1" x14ac:dyDescent="0.15"/>
    <row r="2535" s="2" customFormat="1" x14ac:dyDescent="0.15"/>
    <row r="2536" s="2" customFormat="1" x14ac:dyDescent="0.15"/>
    <row r="2537" s="2" customFormat="1" x14ac:dyDescent="0.15"/>
    <row r="2538" s="2" customFormat="1" x14ac:dyDescent="0.15"/>
    <row r="2539" s="2" customFormat="1" x14ac:dyDescent="0.15"/>
    <row r="2540" s="2" customFormat="1" x14ac:dyDescent="0.15"/>
    <row r="2541" s="2" customFormat="1" x14ac:dyDescent="0.15"/>
    <row r="2542" s="2" customFormat="1" x14ac:dyDescent="0.15"/>
    <row r="2543" s="2" customFormat="1" x14ac:dyDescent="0.15"/>
    <row r="2544" s="2" customFormat="1" x14ac:dyDescent="0.15"/>
    <row r="2545" s="2" customFormat="1" x14ac:dyDescent="0.15"/>
    <row r="2546" s="2" customFormat="1" x14ac:dyDescent="0.15"/>
    <row r="2547" s="2" customFormat="1" x14ac:dyDescent="0.15"/>
    <row r="2548" s="2" customFormat="1" x14ac:dyDescent="0.15"/>
    <row r="2549" s="2" customFormat="1" x14ac:dyDescent="0.15"/>
    <row r="2550" s="2" customFormat="1" x14ac:dyDescent="0.15"/>
    <row r="2551" s="2" customFormat="1" x14ac:dyDescent="0.15"/>
    <row r="2552" s="2" customFormat="1" x14ac:dyDescent="0.15"/>
    <row r="2553" s="2" customFormat="1" x14ac:dyDescent="0.15"/>
    <row r="2554" s="2" customFormat="1" x14ac:dyDescent="0.15"/>
    <row r="2555" s="2" customFormat="1" x14ac:dyDescent="0.15"/>
    <row r="2556" s="2" customFormat="1" x14ac:dyDescent="0.15"/>
    <row r="2557" s="2" customFormat="1" x14ac:dyDescent="0.15"/>
    <row r="2558" s="2" customFormat="1" x14ac:dyDescent="0.15"/>
    <row r="2559" s="2" customFormat="1" x14ac:dyDescent="0.15"/>
    <row r="2560" s="2" customFormat="1" x14ac:dyDescent="0.15"/>
    <row r="2561" s="2" customFormat="1" x14ac:dyDescent="0.15"/>
    <row r="2562" s="2" customFormat="1" x14ac:dyDescent="0.15"/>
    <row r="2563" s="2" customFormat="1" x14ac:dyDescent="0.15"/>
    <row r="2564" s="2" customFormat="1" x14ac:dyDescent="0.15"/>
    <row r="2565" s="2" customFormat="1" x14ac:dyDescent="0.15"/>
    <row r="2566" s="2" customFormat="1" x14ac:dyDescent="0.15"/>
    <row r="2567" s="2" customFormat="1" x14ac:dyDescent="0.15"/>
    <row r="2568" s="2" customFormat="1" x14ac:dyDescent="0.15"/>
    <row r="2569" s="2" customFormat="1" x14ac:dyDescent="0.15"/>
    <row r="2570" s="2" customFormat="1" x14ac:dyDescent="0.15"/>
    <row r="2571" s="2" customFormat="1" x14ac:dyDescent="0.15"/>
    <row r="2572" s="2" customFormat="1" x14ac:dyDescent="0.15"/>
    <row r="2573" s="2" customFormat="1" x14ac:dyDescent="0.15"/>
    <row r="2574" s="2" customFormat="1" x14ac:dyDescent="0.15"/>
    <row r="2575" s="2" customFormat="1" x14ac:dyDescent="0.15"/>
    <row r="2576" s="2" customFormat="1" x14ac:dyDescent="0.15"/>
    <row r="2577" s="2" customFormat="1" x14ac:dyDescent="0.15"/>
    <row r="2578" s="2" customFormat="1" x14ac:dyDescent="0.15"/>
    <row r="2579" s="2" customFormat="1" x14ac:dyDescent="0.15"/>
    <row r="2580" s="2" customFormat="1" x14ac:dyDescent="0.15"/>
    <row r="2581" s="2" customFormat="1" x14ac:dyDescent="0.15"/>
    <row r="2582" s="2" customFormat="1" x14ac:dyDescent="0.15"/>
    <row r="2583" s="2" customFormat="1" x14ac:dyDescent="0.15"/>
    <row r="2584" s="2" customFormat="1" x14ac:dyDescent="0.15"/>
    <row r="2585" s="2" customFormat="1" x14ac:dyDescent="0.15"/>
    <row r="2586" s="2" customFormat="1" x14ac:dyDescent="0.15"/>
    <row r="2587" s="2" customFormat="1" x14ac:dyDescent="0.15"/>
    <row r="2588" s="2" customFormat="1" x14ac:dyDescent="0.15"/>
    <row r="2589" s="2" customFormat="1" x14ac:dyDescent="0.15"/>
    <row r="2590" s="2" customFormat="1" x14ac:dyDescent="0.15"/>
    <row r="2591" s="2" customFormat="1" x14ac:dyDescent="0.15"/>
    <row r="2592" s="2" customFormat="1" x14ac:dyDescent="0.15"/>
    <row r="2593" s="2" customFormat="1" x14ac:dyDescent="0.15"/>
    <row r="2594" s="2" customFormat="1" x14ac:dyDescent="0.15"/>
    <row r="2595" s="2" customFormat="1" x14ac:dyDescent="0.15"/>
    <row r="2596" s="2" customFormat="1" x14ac:dyDescent="0.15"/>
    <row r="2597" s="2" customFormat="1" x14ac:dyDescent="0.15"/>
    <row r="2598" s="2" customFormat="1" x14ac:dyDescent="0.15"/>
    <row r="2599" s="2" customFormat="1" x14ac:dyDescent="0.15"/>
    <row r="2600" s="2" customFormat="1" x14ac:dyDescent="0.15"/>
    <row r="2601" s="2" customFormat="1" x14ac:dyDescent="0.15"/>
    <row r="2602" s="2" customFormat="1" x14ac:dyDescent="0.15"/>
    <row r="2603" s="2" customFormat="1" x14ac:dyDescent="0.15"/>
    <row r="2604" s="2" customFormat="1" x14ac:dyDescent="0.15"/>
    <row r="2605" s="2" customFormat="1" x14ac:dyDescent="0.15"/>
    <row r="2606" s="2" customFormat="1" x14ac:dyDescent="0.15"/>
    <row r="2607" s="2" customFormat="1" x14ac:dyDescent="0.15"/>
    <row r="2608" s="2" customFormat="1" x14ac:dyDescent="0.15"/>
    <row r="2609" s="2" customFormat="1" x14ac:dyDescent="0.15"/>
    <row r="2610" s="2" customFormat="1" x14ac:dyDescent="0.15"/>
    <row r="2611" s="2" customFormat="1" x14ac:dyDescent="0.15"/>
    <row r="2612" s="2" customFormat="1" x14ac:dyDescent="0.15"/>
    <row r="2613" s="2" customFormat="1" x14ac:dyDescent="0.15"/>
    <row r="2614" s="2" customFormat="1" x14ac:dyDescent="0.15"/>
    <row r="2615" s="2" customFormat="1" x14ac:dyDescent="0.15"/>
    <row r="2616" s="2" customFormat="1" x14ac:dyDescent="0.15"/>
    <row r="2617" s="2" customFormat="1" x14ac:dyDescent="0.15"/>
    <row r="2618" s="2" customFormat="1" x14ac:dyDescent="0.15"/>
    <row r="2619" s="2" customFormat="1" x14ac:dyDescent="0.15"/>
    <row r="2620" s="2" customFormat="1" x14ac:dyDescent="0.15"/>
    <row r="2621" s="2" customFormat="1" x14ac:dyDescent="0.15"/>
    <row r="2622" s="2" customFormat="1" x14ac:dyDescent="0.15"/>
    <row r="2623" s="2" customFormat="1" x14ac:dyDescent="0.15"/>
    <row r="2624" s="2" customFormat="1" x14ac:dyDescent="0.15"/>
    <row r="2625" s="2" customFormat="1" x14ac:dyDescent="0.15"/>
    <row r="2626" s="2" customFormat="1" x14ac:dyDescent="0.15"/>
    <row r="2627" s="2" customFormat="1" x14ac:dyDescent="0.15"/>
    <row r="2628" s="2" customFormat="1" x14ac:dyDescent="0.15"/>
    <row r="2629" s="2" customFormat="1" x14ac:dyDescent="0.15"/>
    <row r="2630" s="2" customFormat="1" x14ac:dyDescent="0.15"/>
    <row r="2631" s="2" customFormat="1" x14ac:dyDescent="0.15"/>
    <row r="2632" s="2" customFormat="1" x14ac:dyDescent="0.15"/>
    <row r="2633" s="2" customFormat="1" x14ac:dyDescent="0.15"/>
    <row r="2634" s="2" customFormat="1" x14ac:dyDescent="0.15"/>
    <row r="2635" s="2" customFormat="1" x14ac:dyDescent="0.15"/>
    <row r="2636" s="2" customFormat="1" x14ac:dyDescent="0.15"/>
    <row r="2637" s="2" customFormat="1" x14ac:dyDescent="0.15"/>
    <row r="2638" s="2" customFormat="1" x14ac:dyDescent="0.15"/>
    <row r="2639" s="2" customFormat="1" x14ac:dyDescent="0.15"/>
    <row r="2640" s="2" customFormat="1" x14ac:dyDescent="0.15"/>
    <row r="2641" s="2" customFormat="1" x14ac:dyDescent="0.15"/>
    <row r="2642" s="2" customFormat="1" x14ac:dyDescent="0.15"/>
    <row r="2643" s="2" customFormat="1" x14ac:dyDescent="0.15"/>
    <row r="2644" s="2" customFormat="1" x14ac:dyDescent="0.15"/>
    <row r="2645" s="2" customFormat="1" x14ac:dyDescent="0.15"/>
    <row r="2646" s="2" customFormat="1" x14ac:dyDescent="0.15"/>
    <row r="2647" s="2" customFormat="1" x14ac:dyDescent="0.15"/>
    <row r="2648" s="2" customFormat="1" x14ac:dyDescent="0.15"/>
    <row r="2649" s="2" customFormat="1" x14ac:dyDescent="0.15"/>
    <row r="2650" s="2" customFormat="1" x14ac:dyDescent="0.15"/>
    <row r="2651" s="2" customFormat="1" x14ac:dyDescent="0.15"/>
    <row r="2652" s="2" customFormat="1" x14ac:dyDescent="0.15"/>
    <row r="2653" s="2" customFormat="1" x14ac:dyDescent="0.15"/>
    <row r="2654" s="2" customFormat="1" x14ac:dyDescent="0.15"/>
    <row r="2655" s="2" customFormat="1" x14ac:dyDescent="0.15"/>
    <row r="2656" s="2" customFormat="1" x14ac:dyDescent="0.15"/>
    <row r="2657" s="2" customFormat="1" x14ac:dyDescent="0.15"/>
    <row r="2658" s="2" customFormat="1" x14ac:dyDescent="0.15"/>
    <row r="2659" s="2" customFormat="1" x14ac:dyDescent="0.15"/>
    <row r="2660" s="2" customFormat="1" x14ac:dyDescent="0.15"/>
    <row r="2661" s="2" customFormat="1" x14ac:dyDescent="0.15"/>
    <row r="2662" s="2" customFormat="1" x14ac:dyDescent="0.15"/>
    <row r="2663" s="2" customFormat="1" x14ac:dyDescent="0.15"/>
    <row r="2664" s="2" customFormat="1" x14ac:dyDescent="0.15"/>
    <row r="2665" s="2" customFormat="1" x14ac:dyDescent="0.15"/>
    <row r="2666" s="2" customFormat="1" x14ac:dyDescent="0.15"/>
    <row r="2667" s="2" customFormat="1" x14ac:dyDescent="0.15"/>
    <row r="2668" s="2" customFormat="1" x14ac:dyDescent="0.15"/>
    <row r="2669" s="2" customFormat="1" x14ac:dyDescent="0.15"/>
    <row r="2670" s="2" customFormat="1" x14ac:dyDescent="0.15"/>
    <row r="2671" s="2" customFormat="1" x14ac:dyDescent="0.15"/>
    <row r="2672" s="2" customFormat="1" x14ac:dyDescent="0.15"/>
    <row r="2673" s="2" customFormat="1" x14ac:dyDescent="0.15"/>
    <row r="2674" s="2" customFormat="1" x14ac:dyDescent="0.15"/>
    <row r="2675" s="2" customFormat="1" x14ac:dyDescent="0.15"/>
    <row r="2676" s="2" customFormat="1" x14ac:dyDescent="0.15"/>
    <row r="2677" s="2" customFormat="1" x14ac:dyDescent="0.15"/>
    <row r="2678" s="2" customFormat="1" x14ac:dyDescent="0.15"/>
    <row r="2679" s="2" customFormat="1" x14ac:dyDescent="0.15"/>
    <row r="2680" s="2" customFormat="1" x14ac:dyDescent="0.15"/>
    <row r="2681" s="2" customFormat="1" x14ac:dyDescent="0.15"/>
    <row r="2682" s="2" customFormat="1" x14ac:dyDescent="0.15"/>
    <row r="2683" s="2" customFormat="1" x14ac:dyDescent="0.15"/>
    <row r="2684" s="2" customFormat="1" x14ac:dyDescent="0.15"/>
    <row r="2685" s="2" customFormat="1" x14ac:dyDescent="0.15"/>
    <row r="2686" s="2" customFormat="1" x14ac:dyDescent="0.15"/>
    <row r="2687" s="2" customFormat="1" x14ac:dyDescent="0.15"/>
    <row r="2688" s="2" customFormat="1" x14ac:dyDescent="0.15"/>
    <row r="2689" s="2" customFormat="1" x14ac:dyDescent="0.15"/>
    <row r="2690" s="2" customFormat="1" x14ac:dyDescent="0.15"/>
    <row r="2691" s="2" customFormat="1" x14ac:dyDescent="0.15"/>
    <row r="2692" s="2" customFormat="1" x14ac:dyDescent="0.15"/>
    <row r="2693" s="2" customFormat="1" x14ac:dyDescent="0.15"/>
    <row r="2694" s="2" customFormat="1" x14ac:dyDescent="0.15"/>
    <row r="2695" s="2" customFormat="1" x14ac:dyDescent="0.15"/>
    <row r="2696" s="2" customFormat="1" x14ac:dyDescent="0.15"/>
    <row r="2697" s="2" customFormat="1" x14ac:dyDescent="0.15"/>
    <row r="2698" s="2" customFormat="1" x14ac:dyDescent="0.15"/>
    <row r="2699" s="2" customFormat="1" x14ac:dyDescent="0.15"/>
    <row r="2700" s="2" customFormat="1" x14ac:dyDescent="0.15"/>
    <row r="2701" s="2" customFormat="1" x14ac:dyDescent="0.15"/>
    <row r="2702" s="2" customFormat="1" x14ac:dyDescent="0.15"/>
    <row r="2703" s="2" customFormat="1" x14ac:dyDescent="0.15"/>
    <row r="2704" s="2" customFormat="1" x14ac:dyDescent="0.15"/>
    <row r="2705" s="2" customFormat="1" x14ac:dyDescent="0.15"/>
    <row r="2706" s="2" customFormat="1" x14ac:dyDescent="0.15"/>
    <row r="2707" s="2" customFormat="1" x14ac:dyDescent="0.15"/>
    <row r="2708" s="2" customFormat="1" x14ac:dyDescent="0.15"/>
    <row r="2709" s="2" customFormat="1" x14ac:dyDescent="0.15"/>
    <row r="2710" s="2" customFormat="1" x14ac:dyDescent="0.15"/>
    <row r="2711" s="2" customFormat="1" x14ac:dyDescent="0.15"/>
    <row r="2712" s="2" customFormat="1" x14ac:dyDescent="0.15"/>
    <row r="2713" s="2" customFormat="1" x14ac:dyDescent="0.15"/>
    <row r="2714" s="2" customFormat="1" x14ac:dyDescent="0.15"/>
    <row r="2715" s="2" customFormat="1" x14ac:dyDescent="0.15"/>
    <row r="2716" s="2" customFormat="1" x14ac:dyDescent="0.15"/>
    <row r="2717" s="2" customFormat="1" x14ac:dyDescent="0.15"/>
    <row r="2718" s="2" customFormat="1" x14ac:dyDescent="0.15"/>
    <row r="2719" s="2" customFormat="1" x14ac:dyDescent="0.15"/>
    <row r="2720" s="2" customFormat="1" x14ac:dyDescent="0.15"/>
    <row r="2721" s="2" customFormat="1" x14ac:dyDescent="0.15"/>
    <row r="2722" s="2" customFormat="1" x14ac:dyDescent="0.15"/>
    <row r="2723" s="2" customFormat="1" x14ac:dyDescent="0.15"/>
    <row r="2724" s="2" customFormat="1" x14ac:dyDescent="0.15"/>
    <row r="2725" s="2" customFormat="1" x14ac:dyDescent="0.15"/>
    <row r="2726" s="2" customFormat="1" x14ac:dyDescent="0.15"/>
    <row r="2727" s="2" customFormat="1" x14ac:dyDescent="0.15"/>
    <row r="2728" s="2" customFormat="1" x14ac:dyDescent="0.15"/>
    <row r="2729" s="2" customFormat="1" x14ac:dyDescent="0.15"/>
    <row r="2730" s="2" customFormat="1" x14ac:dyDescent="0.15"/>
    <row r="2731" s="2" customFormat="1" x14ac:dyDescent="0.15"/>
    <row r="2732" s="2" customFormat="1" x14ac:dyDescent="0.15"/>
    <row r="2733" s="2" customFormat="1" x14ac:dyDescent="0.15"/>
    <row r="2734" s="2" customFormat="1" x14ac:dyDescent="0.15"/>
    <row r="2735" s="2" customFormat="1" x14ac:dyDescent="0.15"/>
    <row r="2736" s="2" customFormat="1" x14ac:dyDescent="0.15"/>
    <row r="2737" s="2" customFormat="1" x14ac:dyDescent="0.15"/>
    <row r="2738" s="2" customFormat="1" x14ac:dyDescent="0.15"/>
    <row r="2739" s="2" customFormat="1" x14ac:dyDescent="0.15"/>
    <row r="2740" s="2" customFormat="1" x14ac:dyDescent="0.15"/>
    <row r="2741" s="2" customFormat="1" x14ac:dyDescent="0.15"/>
    <row r="2742" s="2" customFormat="1" x14ac:dyDescent="0.15"/>
    <row r="2743" s="2" customFormat="1" x14ac:dyDescent="0.15"/>
    <row r="2744" s="2" customFormat="1" x14ac:dyDescent="0.15"/>
    <row r="2745" s="2" customFormat="1" x14ac:dyDescent="0.15"/>
    <row r="2746" s="2" customFormat="1" x14ac:dyDescent="0.15"/>
    <row r="2747" s="2" customFormat="1" x14ac:dyDescent="0.15"/>
    <row r="2748" s="2" customFormat="1" x14ac:dyDescent="0.15"/>
    <row r="2749" s="2" customFormat="1" x14ac:dyDescent="0.15"/>
    <row r="2750" s="2" customFormat="1" x14ac:dyDescent="0.15"/>
    <row r="2751" s="2" customFormat="1" x14ac:dyDescent="0.15"/>
    <row r="2752" s="2" customFormat="1" x14ac:dyDescent="0.15"/>
    <row r="2753" s="2" customFormat="1" x14ac:dyDescent="0.15"/>
    <row r="2754" s="2" customFormat="1" x14ac:dyDescent="0.15"/>
    <row r="2755" s="2" customFormat="1" x14ac:dyDescent="0.15"/>
    <row r="2756" s="2" customFormat="1" x14ac:dyDescent="0.15"/>
    <row r="2757" s="2" customFormat="1" x14ac:dyDescent="0.15"/>
    <row r="2758" s="2" customFormat="1" x14ac:dyDescent="0.15"/>
    <row r="2759" s="2" customFormat="1" x14ac:dyDescent="0.15"/>
    <row r="2760" s="2" customFormat="1" x14ac:dyDescent="0.15"/>
    <row r="2761" s="2" customFormat="1" x14ac:dyDescent="0.15"/>
    <row r="2762" s="2" customFormat="1" x14ac:dyDescent="0.15"/>
    <row r="2763" s="2" customFormat="1" x14ac:dyDescent="0.15"/>
    <row r="2764" s="2" customFormat="1" x14ac:dyDescent="0.15"/>
    <row r="2765" s="2" customFormat="1" x14ac:dyDescent="0.15"/>
    <row r="2766" s="2" customFormat="1" x14ac:dyDescent="0.15"/>
    <row r="2767" s="2" customFormat="1" x14ac:dyDescent="0.15"/>
    <row r="2768" s="2" customFormat="1" x14ac:dyDescent="0.15"/>
    <row r="2769" s="2" customFormat="1" x14ac:dyDescent="0.15"/>
    <row r="2770" s="2" customFormat="1" x14ac:dyDescent="0.15"/>
    <row r="2771" s="2" customFormat="1" x14ac:dyDescent="0.15"/>
    <row r="2772" s="2" customFormat="1" x14ac:dyDescent="0.15"/>
    <row r="2773" s="2" customFormat="1" x14ac:dyDescent="0.15"/>
    <row r="2774" s="2" customFormat="1" x14ac:dyDescent="0.15"/>
    <row r="2775" s="2" customFormat="1" x14ac:dyDescent="0.15"/>
    <row r="2776" s="2" customFormat="1" x14ac:dyDescent="0.15"/>
    <row r="2777" s="2" customFormat="1" x14ac:dyDescent="0.15"/>
    <row r="2778" s="2" customFormat="1" x14ac:dyDescent="0.15"/>
    <row r="2779" s="2" customFormat="1" x14ac:dyDescent="0.15"/>
    <row r="2780" s="2" customFormat="1" x14ac:dyDescent="0.15"/>
    <row r="2781" s="2" customFormat="1" x14ac:dyDescent="0.15"/>
    <row r="2782" s="2" customFormat="1" x14ac:dyDescent="0.15"/>
    <row r="2783" s="2" customFormat="1" x14ac:dyDescent="0.15"/>
    <row r="2784" s="2" customFormat="1" x14ac:dyDescent="0.15"/>
    <row r="2785" s="2" customFormat="1" x14ac:dyDescent="0.15"/>
    <row r="2786" s="2" customFormat="1" x14ac:dyDescent="0.15"/>
    <row r="2787" s="2" customFormat="1" x14ac:dyDescent="0.15"/>
    <row r="2788" s="2" customFormat="1" x14ac:dyDescent="0.15"/>
    <row r="2789" s="2" customFormat="1" x14ac:dyDescent="0.15"/>
    <row r="2790" s="2" customFormat="1" x14ac:dyDescent="0.15"/>
    <row r="2791" s="2" customFormat="1" x14ac:dyDescent="0.15"/>
    <row r="2792" s="2" customFormat="1" x14ac:dyDescent="0.15"/>
    <row r="2793" s="2" customFormat="1" x14ac:dyDescent="0.15"/>
    <row r="2794" s="2" customFormat="1" x14ac:dyDescent="0.15"/>
    <row r="2795" s="2" customFormat="1" x14ac:dyDescent="0.15"/>
    <row r="2796" s="2" customFormat="1" x14ac:dyDescent="0.15"/>
    <row r="2797" s="2" customFormat="1" x14ac:dyDescent="0.15"/>
    <row r="2798" s="2" customFormat="1" x14ac:dyDescent="0.15"/>
    <row r="2799" s="2" customFormat="1" x14ac:dyDescent="0.15"/>
    <row r="2800" s="2" customFormat="1" x14ac:dyDescent="0.15"/>
    <row r="2801" s="2" customFormat="1" x14ac:dyDescent="0.15"/>
    <row r="2802" s="2" customFormat="1" x14ac:dyDescent="0.15"/>
    <row r="2803" s="2" customFormat="1" x14ac:dyDescent="0.15"/>
    <row r="2804" s="2" customFormat="1" x14ac:dyDescent="0.15"/>
    <row r="2805" s="2" customFormat="1" x14ac:dyDescent="0.15"/>
    <row r="2806" s="2" customFormat="1" x14ac:dyDescent="0.15"/>
    <row r="2807" s="2" customFormat="1" x14ac:dyDescent="0.15"/>
    <row r="2808" s="2" customFormat="1" x14ac:dyDescent="0.15"/>
    <row r="2809" s="2" customFormat="1" x14ac:dyDescent="0.15"/>
    <row r="2810" s="2" customFormat="1" x14ac:dyDescent="0.15"/>
    <row r="2811" s="2" customFormat="1" x14ac:dyDescent="0.15"/>
    <row r="2812" s="2" customFormat="1" x14ac:dyDescent="0.15"/>
    <row r="2813" s="2" customFormat="1" x14ac:dyDescent="0.15"/>
    <row r="2814" s="2" customFormat="1" x14ac:dyDescent="0.15"/>
    <row r="2815" s="2" customFormat="1" x14ac:dyDescent="0.15"/>
    <row r="2816" s="2" customFormat="1" x14ac:dyDescent="0.15"/>
    <row r="2817" s="2" customFormat="1" x14ac:dyDescent="0.15"/>
    <row r="2818" s="2" customFormat="1" x14ac:dyDescent="0.15"/>
    <row r="2819" s="2" customFormat="1" x14ac:dyDescent="0.15"/>
    <row r="2820" s="2" customFormat="1" x14ac:dyDescent="0.15"/>
    <row r="2821" s="2" customFormat="1" x14ac:dyDescent="0.15"/>
    <row r="2822" s="2" customFormat="1" x14ac:dyDescent="0.15"/>
    <row r="2823" s="2" customFormat="1" x14ac:dyDescent="0.15"/>
    <row r="2824" s="2" customFormat="1" x14ac:dyDescent="0.15"/>
    <row r="2825" s="2" customFormat="1" x14ac:dyDescent="0.15"/>
    <row r="2826" s="2" customFormat="1" x14ac:dyDescent="0.15"/>
    <row r="2827" s="2" customFormat="1" x14ac:dyDescent="0.15"/>
    <row r="2828" s="2" customFormat="1" x14ac:dyDescent="0.15"/>
    <row r="2829" s="2" customFormat="1" x14ac:dyDescent="0.15"/>
    <row r="2830" s="2" customFormat="1" x14ac:dyDescent="0.15"/>
    <row r="2831" s="2" customFormat="1" x14ac:dyDescent="0.15"/>
    <row r="2832" s="2" customFormat="1" x14ac:dyDescent="0.15"/>
    <row r="2833" s="2" customFormat="1" x14ac:dyDescent="0.15"/>
    <row r="2834" s="2" customFormat="1" x14ac:dyDescent="0.15"/>
    <row r="2835" s="2" customFormat="1" x14ac:dyDescent="0.15"/>
    <row r="2836" s="2" customFormat="1" x14ac:dyDescent="0.15"/>
    <row r="2837" s="2" customFormat="1" x14ac:dyDescent="0.15"/>
    <row r="2838" s="2" customFormat="1" x14ac:dyDescent="0.15"/>
    <row r="2839" s="2" customFormat="1" x14ac:dyDescent="0.15"/>
    <row r="2840" s="2" customFormat="1" x14ac:dyDescent="0.15"/>
    <row r="2841" s="2" customFormat="1" x14ac:dyDescent="0.15"/>
    <row r="2842" s="2" customFormat="1" x14ac:dyDescent="0.15"/>
    <row r="2843" s="2" customFormat="1" x14ac:dyDescent="0.15"/>
    <row r="2844" s="2" customFormat="1" x14ac:dyDescent="0.15"/>
    <row r="2845" s="2" customFormat="1" x14ac:dyDescent="0.15"/>
    <row r="2846" s="2" customFormat="1" x14ac:dyDescent="0.15"/>
    <row r="2847" s="2" customFormat="1" x14ac:dyDescent="0.15"/>
    <row r="2848" s="2" customFormat="1" x14ac:dyDescent="0.15"/>
    <row r="2849" s="2" customFormat="1" x14ac:dyDescent="0.15"/>
    <row r="2850" s="2" customFormat="1" x14ac:dyDescent="0.15"/>
    <row r="2851" s="2" customFormat="1" x14ac:dyDescent="0.15"/>
    <row r="2852" s="2" customFormat="1" x14ac:dyDescent="0.15"/>
    <row r="2853" s="2" customFormat="1" x14ac:dyDescent="0.15"/>
    <row r="2854" s="2" customFormat="1" x14ac:dyDescent="0.15"/>
    <row r="2855" s="2" customFormat="1" x14ac:dyDescent="0.15"/>
    <row r="2856" s="2" customFormat="1" x14ac:dyDescent="0.15"/>
    <row r="2857" s="2" customFormat="1" x14ac:dyDescent="0.15"/>
    <row r="2858" s="2" customFormat="1" x14ac:dyDescent="0.15"/>
    <row r="2859" s="2" customFormat="1" x14ac:dyDescent="0.15"/>
    <row r="2860" s="2" customFormat="1" x14ac:dyDescent="0.15"/>
    <row r="2861" s="2" customFormat="1" x14ac:dyDescent="0.15"/>
    <row r="2862" s="2" customFormat="1" x14ac:dyDescent="0.15"/>
    <row r="2863" s="2" customFormat="1" x14ac:dyDescent="0.15"/>
    <row r="2864" s="2" customFormat="1" x14ac:dyDescent="0.15"/>
    <row r="2865" s="2" customFormat="1" x14ac:dyDescent="0.15"/>
    <row r="2866" s="2" customFormat="1" x14ac:dyDescent="0.15"/>
    <row r="2867" s="2" customFormat="1" x14ac:dyDescent="0.15"/>
    <row r="2868" s="2" customFormat="1" x14ac:dyDescent="0.15"/>
    <row r="2869" s="2" customFormat="1" x14ac:dyDescent="0.15"/>
    <row r="2870" s="2" customFormat="1" x14ac:dyDescent="0.15"/>
    <row r="2871" s="2" customFormat="1" x14ac:dyDescent="0.15"/>
    <row r="2872" s="2" customFormat="1" x14ac:dyDescent="0.15"/>
    <row r="2873" s="2" customFormat="1" x14ac:dyDescent="0.15"/>
    <row r="2874" s="2" customFormat="1" x14ac:dyDescent="0.15"/>
    <row r="2875" s="2" customFormat="1" x14ac:dyDescent="0.15"/>
    <row r="2876" s="2" customFormat="1" x14ac:dyDescent="0.15"/>
    <row r="2877" s="2" customFormat="1" x14ac:dyDescent="0.15"/>
    <row r="2878" s="2" customFormat="1" x14ac:dyDescent="0.15"/>
    <row r="2879" s="2" customFormat="1" x14ac:dyDescent="0.15"/>
    <row r="2880" s="2" customFormat="1" x14ac:dyDescent="0.15"/>
    <row r="2881" s="2" customFormat="1" x14ac:dyDescent="0.15"/>
    <row r="2882" s="2" customFormat="1" x14ac:dyDescent="0.15"/>
    <row r="2883" s="2" customFormat="1" x14ac:dyDescent="0.15"/>
    <row r="2884" s="2" customFormat="1" x14ac:dyDescent="0.15"/>
    <row r="2885" s="2" customFormat="1" x14ac:dyDescent="0.15"/>
    <row r="2886" s="2" customFormat="1" x14ac:dyDescent="0.15"/>
    <row r="2887" s="2" customFormat="1" x14ac:dyDescent="0.15"/>
    <row r="2888" s="2" customFormat="1" x14ac:dyDescent="0.15"/>
    <row r="2889" s="2" customFormat="1" x14ac:dyDescent="0.15"/>
    <row r="2890" s="2" customFormat="1" x14ac:dyDescent="0.15"/>
    <row r="2891" s="2" customFormat="1" x14ac:dyDescent="0.15"/>
    <row r="2892" s="2" customFormat="1" x14ac:dyDescent="0.15"/>
    <row r="2893" s="2" customFormat="1" x14ac:dyDescent="0.15"/>
    <row r="2894" s="2" customFormat="1" x14ac:dyDescent="0.15"/>
    <row r="2895" s="2" customFormat="1" x14ac:dyDescent="0.15"/>
    <row r="2896" s="2" customFormat="1" x14ac:dyDescent="0.15"/>
    <row r="2897" s="2" customFormat="1" x14ac:dyDescent="0.15"/>
    <row r="2898" s="2" customFormat="1" x14ac:dyDescent="0.15"/>
    <row r="2899" s="2" customFormat="1" x14ac:dyDescent="0.15"/>
    <row r="2900" s="2" customFormat="1" x14ac:dyDescent="0.15"/>
    <row r="2901" s="2" customFormat="1" x14ac:dyDescent="0.15"/>
    <row r="2902" s="2" customFormat="1" x14ac:dyDescent="0.15"/>
    <row r="2903" s="2" customFormat="1" x14ac:dyDescent="0.15"/>
    <row r="2904" s="2" customFormat="1" x14ac:dyDescent="0.15"/>
    <row r="2905" s="2" customFormat="1" x14ac:dyDescent="0.15"/>
    <row r="2906" s="2" customFormat="1" x14ac:dyDescent="0.15"/>
    <row r="2907" s="2" customFormat="1" x14ac:dyDescent="0.15"/>
    <row r="2908" s="2" customFormat="1" x14ac:dyDescent="0.15"/>
    <row r="2909" s="2" customFormat="1" x14ac:dyDescent="0.15"/>
    <row r="2910" s="2" customFormat="1" x14ac:dyDescent="0.15"/>
    <row r="2911" s="2" customFormat="1" x14ac:dyDescent="0.15"/>
    <row r="2912" s="2" customFormat="1" x14ac:dyDescent="0.15"/>
    <row r="2913" s="2" customFormat="1" x14ac:dyDescent="0.15"/>
    <row r="2914" s="2" customFormat="1" x14ac:dyDescent="0.15"/>
    <row r="2915" s="2" customFormat="1" x14ac:dyDescent="0.15"/>
    <row r="2916" s="2" customFormat="1" x14ac:dyDescent="0.15"/>
    <row r="2917" s="2" customFormat="1" x14ac:dyDescent="0.15"/>
    <row r="2918" s="2" customFormat="1" x14ac:dyDescent="0.15"/>
    <row r="2919" s="2" customFormat="1" x14ac:dyDescent="0.15"/>
    <row r="2920" s="2" customFormat="1" x14ac:dyDescent="0.15"/>
    <row r="2921" s="2" customFormat="1" x14ac:dyDescent="0.15"/>
    <row r="2922" s="2" customFormat="1" x14ac:dyDescent="0.15"/>
    <row r="2923" s="2" customFormat="1" x14ac:dyDescent="0.15"/>
    <row r="2924" s="2" customFormat="1" x14ac:dyDescent="0.15"/>
    <row r="2925" s="2" customFormat="1" x14ac:dyDescent="0.15"/>
    <row r="2926" s="2" customFormat="1" x14ac:dyDescent="0.15"/>
    <row r="2927" s="2" customFormat="1" x14ac:dyDescent="0.15"/>
    <row r="2928" s="2" customFormat="1" x14ac:dyDescent="0.15"/>
    <row r="2929" s="2" customFormat="1" x14ac:dyDescent="0.15"/>
    <row r="2930" s="2" customFormat="1" x14ac:dyDescent="0.15"/>
    <row r="2931" s="2" customFormat="1" x14ac:dyDescent="0.15"/>
    <row r="2932" s="2" customFormat="1" x14ac:dyDescent="0.15"/>
    <row r="2933" s="2" customFormat="1" x14ac:dyDescent="0.15"/>
    <row r="2934" s="2" customFormat="1" x14ac:dyDescent="0.15"/>
    <row r="2935" s="2" customFormat="1" x14ac:dyDescent="0.15"/>
    <row r="2936" s="2" customFormat="1" x14ac:dyDescent="0.15"/>
    <row r="2937" s="2" customFormat="1" x14ac:dyDescent="0.15"/>
    <row r="2938" s="2" customFormat="1" x14ac:dyDescent="0.15"/>
    <row r="2939" s="2" customFormat="1" x14ac:dyDescent="0.15"/>
    <row r="2940" s="2" customFormat="1" x14ac:dyDescent="0.15"/>
    <row r="2941" s="2" customFormat="1" x14ac:dyDescent="0.15"/>
    <row r="2942" s="2" customFormat="1" x14ac:dyDescent="0.15"/>
    <row r="2943" s="2" customFormat="1" x14ac:dyDescent="0.15"/>
    <row r="2944" s="2" customFormat="1" x14ac:dyDescent="0.15"/>
    <row r="2945" s="2" customFormat="1" x14ac:dyDescent="0.15"/>
    <row r="2946" s="2" customFormat="1" x14ac:dyDescent="0.15"/>
    <row r="2947" s="2" customFormat="1" x14ac:dyDescent="0.15"/>
    <row r="2948" s="2" customFormat="1" x14ac:dyDescent="0.15"/>
    <row r="2949" s="2" customFormat="1" x14ac:dyDescent="0.15"/>
    <row r="2950" s="2" customFormat="1" x14ac:dyDescent="0.15"/>
    <row r="2951" s="2" customFormat="1" x14ac:dyDescent="0.15"/>
    <row r="2952" s="2" customFormat="1" x14ac:dyDescent="0.15"/>
    <row r="2953" s="2" customFormat="1" x14ac:dyDescent="0.15"/>
    <row r="2954" s="2" customFormat="1" x14ac:dyDescent="0.15"/>
    <row r="2955" s="2" customFormat="1" x14ac:dyDescent="0.15"/>
    <row r="2956" s="2" customFormat="1" x14ac:dyDescent="0.15"/>
    <row r="2957" s="2" customFormat="1" x14ac:dyDescent="0.15"/>
    <row r="2958" s="2" customFormat="1" x14ac:dyDescent="0.15"/>
    <row r="2959" s="2" customFormat="1" x14ac:dyDescent="0.15"/>
    <row r="2960" s="2" customFormat="1" x14ac:dyDescent="0.15"/>
    <row r="2961" s="2" customFormat="1" x14ac:dyDescent="0.15"/>
    <row r="2962" s="2" customFormat="1" x14ac:dyDescent="0.15"/>
    <row r="2963" s="2" customFormat="1" x14ac:dyDescent="0.15"/>
    <row r="2964" s="2" customFormat="1" x14ac:dyDescent="0.15"/>
    <row r="2965" s="2" customFormat="1" x14ac:dyDescent="0.15"/>
    <row r="2966" s="2" customFormat="1" x14ac:dyDescent="0.15"/>
    <row r="2967" s="2" customFormat="1" x14ac:dyDescent="0.15"/>
    <row r="2968" s="2" customFormat="1" x14ac:dyDescent="0.15"/>
    <row r="2969" s="2" customFormat="1" x14ac:dyDescent="0.15"/>
    <row r="2970" s="2" customFormat="1" x14ac:dyDescent="0.15"/>
    <row r="2971" s="2" customFormat="1" x14ac:dyDescent="0.15"/>
    <row r="2972" s="2" customFormat="1" x14ac:dyDescent="0.15"/>
    <row r="2973" s="2" customFormat="1" x14ac:dyDescent="0.15"/>
    <row r="2974" s="2" customFormat="1" x14ac:dyDescent="0.15"/>
    <row r="2975" s="2" customFormat="1" x14ac:dyDescent="0.15"/>
    <row r="2976" s="2" customFormat="1" x14ac:dyDescent="0.15"/>
    <row r="2977" s="2" customFormat="1" x14ac:dyDescent="0.15"/>
    <row r="2978" s="2" customFormat="1" x14ac:dyDescent="0.15"/>
    <row r="2979" s="2" customFormat="1" x14ac:dyDescent="0.15"/>
    <row r="2980" s="2" customFormat="1" x14ac:dyDescent="0.15"/>
    <row r="2981" s="2" customFormat="1" x14ac:dyDescent="0.15"/>
    <row r="2982" s="2" customFormat="1" x14ac:dyDescent="0.15"/>
    <row r="2983" s="2" customFormat="1" x14ac:dyDescent="0.15"/>
    <row r="2984" s="2" customFormat="1" x14ac:dyDescent="0.15"/>
    <row r="2985" s="2" customFormat="1" x14ac:dyDescent="0.15"/>
    <row r="2986" s="2" customFormat="1" x14ac:dyDescent="0.15"/>
    <row r="2987" s="2" customFormat="1" x14ac:dyDescent="0.15"/>
    <row r="2988" s="2" customFormat="1" x14ac:dyDescent="0.15"/>
    <row r="2989" s="2" customFormat="1" x14ac:dyDescent="0.15"/>
    <row r="2990" s="2" customFormat="1" x14ac:dyDescent="0.15"/>
    <row r="2991" s="2" customFormat="1" x14ac:dyDescent="0.15"/>
    <row r="2992" s="2" customFormat="1" x14ac:dyDescent="0.15"/>
    <row r="2993" s="2" customFormat="1" x14ac:dyDescent="0.15"/>
    <row r="2994" s="2" customFormat="1" x14ac:dyDescent="0.15"/>
    <row r="2995" s="2" customFormat="1" x14ac:dyDescent="0.15"/>
    <row r="2996" s="2" customFormat="1" x14ac:dyDescent="0.15"/>
    <row r="2997" s="2" customFormat="1" x14ac:dyDescent="0.15"/>
    <row r="2998" s="2" customFormat="1" x14ac:dyDescent="0.15"/>
    <row r="2999" s="2" customFormat="1" x14ac:dyDescent="0.15"/>
    <row r="3000" s="2" customFormat="1" x14ac:dyDescent="0.15"/>
    <row r="3001" s="2" customFormat="1" x14ac:dyDescent="0.15"/>
    <row r="3002" s="2" customFormat="1" x14ac:dyDescent="0.15"/>
    <row r="3003" s="2" customFormat="1" x14ac:dyDescent="0.15"/>
    <row r="3004" s="2" customFormat="1" x14ac:dyDescent="0.15"/>
    <row r="3005" s="2" customFormat="1" x14ac:dyDescent="0.15"/>
    <row r="3006" s="2" customFormat="1" x14ac:dyDescent="0.15"/>
    <row r="3007" s="2" customFormat="1" x14ac:dyDescent="0.15"/>
    <row r="3008" s="2" customFormat="1" x14ac:dyDescent="0.15"/>
    <row r="3009" s="2" customFormat="1" x14ac:dyDescent="0.15"/>
    <row r="3010" s="2" customFormat="1" x14ac:dyDescent="0.15"/>
    <row r="3011" s="2" customFormat="1" x14ac:dyDescent="0.15"/>
    <row r="3012" s="2" customFormat="1" x14ac:dyDescent="0.15"/>
    <row r="3013" s="2" customFormat="1" x14ac:dyDescent="0.15"/>
    <row r="3014" s="2" customFormat="1" x14ac:dyDescent="0.15"/>
    <row r="3015" s="2" customFormat="1" x14ac:dyDescent="0.15"/>
    <row r="3016" s="2" customFormat="1" x14ac:dyDescent="0.15"/>
    <row r="3017" s="2" customFormat="1" x14ac:dyDescent="0.15"/>
    <row r="3018" s="2" customFormat="1" x14ac:dyDescent="0.15"/>
    <row r="3019" s="2" customFormat="1" x14ac:dyDescent="0.15"/>
    <row r="3020" s="2" customFormat="1" x14ac:dyDescent="0.15"/>
    <row r="3021" s="2" customFormat="1" x14ac:dyDescent="0.15"/>
    <row r="3022" s="2" customFormat="1" x14ac:dyDescent="0.15"/>
    <row r="3023" s="2" customFormat="1" x14ac:dyDescent="0.15"/>
    <row r="3024" s="2" customFormat="1" x14ac:dyDescent="0.15"/>
    <row r="3025" s="2" customFormat="1" x14ac:dyDescent="0.15"/>
    <row r="3026" s="2" customFormat="1" x14ac:dyDescent="0.15"/>
    <row r="3027" s="2" customFormat="1" x14ac:dyDescent="0.15"/>
    <row r="3028" s="2" customFormat="1" x14ac:dyDescent="0.15"/>
    <row r="3029" s="2" customFormat="1" x14ac:dyDescent="0.15"/>
    <row r="3030" s="2" customFormat="1" x14ac:dyDescent="0.15"/>
    <row r="3031" s="2" customFormat="1" x14ac:dyDescent="0.15"/>
    <row r="3032" s="2" customFormat="1" x14ac:dyDescent="0.15"/>
    <row r="3033" s="2" customFormat="1" x14ac:dyDescent="0.15"/>
    <row r="3034" s="2" customFormat="1" x14ac:dyDescent="0.15"/>
    <row r="3035" s="2" customFormat="1" x14ac:dyDescent="0.15"/>
    <row r="3036" s="2" customFormat="1" x14ac:dyDescent="0.15"/>
    <row r="3037" s="2" customFormat="1" x14ac:dyDescent="0.15"/>
    <row r="3038" s="2" customFormat="1" x14ac:dyDescent="0.15"/>
    <row r="3039" s="2" customFormat="1" x14ac:dyDescent="0.15"/>
    <row r="3040" s="2" customFormat="1" x14ac:dyDescent="0.15"/>
    <row r="3041" s="2" customFormat="1" x14ac:dyDescent="0.15"/>
    <row r="3042" s="2" customFormat="1" x14ac:dyDescent="0.15"/>
    <row r="3043" s="2" customFormat="1" x14ac:dyDescent="0.15"/>
    <row r="3044" s="2" customFormat="1" x14ac:dyDescent="0.15"/>
    <row r="3045" s="2" customFormat="1" x14ac:dyDescent="0.15"/>
    <row r="3046" s="2" customFormat="1" x14ac:dyDescent="0.15"/>
    <row r="3047" s="2" customFormat="1" x14ac:dyDescent="0.15"/>
    <row r="3048" s="2" customFormat="1" x14ac:dyDescent="0.15"/>
    <row r="3049" s="2" customFormat="1" x14ac:dyDescent="0.15"/>
    <row r="3050" s="2" customFormat="1" x14ac:dyDescent="0.15"/>
    <row r="3051" s="2" customFormat="1" x14ac:dyDescent="0.15"/>
    <row r="3052" s="2" customFormat="1" x14ac:dyDescent="0.15"/>
    <row r="3053" s="2" customFormat="1" x14ac:dyDescent="0.15"/>
    <row r="3054" s="2" customFormat="1" x14ac:dyDescent="0.15"/>
    <row r="3055" s="2" customFormat="1" x14ac:dyDescent="0.15"/>
    <row r="3056" s="2" customFormat="1" x14ac:dyDescent="0.15"/>
    <row r="3057" s="2" customFormat="1" x14ac:dyDescent="0.15"/>
    <row r="3058" s="2" customFormat="1" x14ac:dyDescent="0.15"/>
    <row r="3059" s="2" customFormat="1" x14ac:dyDescent="0.15"/>
    <row r="3060" s="2" customFormat="1" x14ac:dyDescent="0.15"/>
    <row r="3061" s="2" customFormat="1" x14ac:dyDescent="0.15"/>
    <row r="3062" s="2" customFormat="1" x14ac:dyDescent="0.15"/>
    <row r="3063" s="2" customFormat="1" x14ac:dyDescent="0.15"/>
    <row r="3064" s="2" customFormat="1" x14ac:dyDescent="0.15"/>
    <row r="3065" s="2" customFormat="1" x14ac:dyDescent="0.15"/>
    <row r="3066" s="2" customFormat="1" x14ac:dyDescent="0.15"/>
    <row r="3067" s="2" customFormat="1" x14ac:dyDescent="0.15"/>
    <row r="3068" s="2" customFormat="1" x14ac:dyDescent="0.15"/>
    <row r="3069" s="2" customFormat="1" x14ac:dyDescent="0.15"/>
    <row r="3070" s="2" customFormat="1" x14ac:dyDescent="0.15"/>
    <row r="3071" s="2" customFormat="1" x14ac:dyDescent="0.15"/>
    <row r="3072" s="2" customFormat="1" x14ac:dyDescent="0.15"/>
    <row r="3073" s="2" customFormat="1" x14ac:dyDescent="0.15"/>
    <row r="3074" s="2" customFormat="1" x14ac:dyDescent="0.15"/>
    <row r="3075" s="2" customFormat="1" x14ac:dyDescent="0.15"/>
    <row r="3076" s="2" customFormat="1" x14ac:dyDescent="0.15"/>
    <row r="3077" s="2" customFormat="1" x14ac:dyDescent="0.15"/>
    <row r="3078" s="2" customFormat="1" x14ac:dyDescent="0.15"/>
    <row r="3079" s="2" customFormat="1" x14ac:dyDescent="0.15"/>
    <row r="3080" s="2" customFormat="1" x14ac:dyDescent="0.15"/>
    <row r="3081" s="2" customFormat="1" x14ac:dyDescent="0.15"/>
    <row r="3082" s="2" customFormat="1" x14ac:dyDescent="0.15"/>
    <row r="3083" s="2" customFormat="1" x14ac:dyDescent="0.15"/>
    <row r="3084" s="2" customFormat="1" x14ac:dyDescent="0.15"/>
    <row r="3085" s="2" customFormat="1" x14ac:dyDescent="0.15"/>
    <row r="3086" s="2" customFormat="1" x14ac:dyDescent="0.15"/>
    <row r="3087" s="2" customFormat="1" x14ac:dyDescent="0.15"/>
    <row r="3088" s="2" customFormat="1" x14ac:dyDescent="0.15"/>
    <row r="3089" s="2" customFormat="1" x14ac:dyDescent="0.15"/>
    <row r="3090" s="2" customFormat="1" x14ac:dyDescent="0.15"/>
    <row r="3091" s="2" customFormat="1" x14ac:dyDescent="0.15"/>
    <row r="3092" s="2" customFormat="1" x14ac:dyDescent="0.15"/>
    <row r="3093" s="2" customFormat="1" x14ac:dyDescent="0.15"/>
    <row r="3094" s="2" customFormat="1" x14ac:dyDescent="0.15"/>
    <row r="3095" s="2" customFormat="1" x14ac:dyDescent="0.15"/>
    <row r="3096" s="2" customFormat="1" x14ac:dyDescent="0.15"/>
    <row r="3097" s="2" customFormat="1" x14ac:dyDescent="0.15"/>
    <row r="3098" s="2" customFormat="1" x14ac:dyDescent="0.15"/>
    <row r="3099" s="2" customFormat="1" x14ac:dyDescent="0.15"/>
    <row r="3100" s="2" customFormat="1" x14ac:dyDescent="0.15"/>
    <row r="3101" s="2" customFormat="1" x14ac:dyDescent="0.15"/>
    <row r="3102" s="2" customFormat="1" x14ac:dyDescent="0.15"/>
    <row r="3103" s="2" customFormat="1" x14ac:dyDescent="0.15"/>
    <row r="3104" s="2" customFormat="1" x14ac:dyDescent="0.15"/>
    <row r="3105" s="2" customFormat="1" x14ac:dyDescent="0.15"/>
    <row r="3106" s="2" customFormat="1" x14ac:dyDescent="0.15"/>
    <row r="3107" s="2" customFormat="1" x14ac:dyDescent="0.15"/>
    <row r="3108" s="2" customFormat="1" x14ac:dyDescent="0.15"/>
    <row r="3109" s="2" customFormat="1" x14ac:dyDescent="0.15"/>
    <row r="3110" s="2" customFormat="1" x14ac:dyDescent="0.15"/>
    <row r="3111" s="2" customFormat="1" x14ac:dyDescent="0.15"/>
    <row r="3112" s="2" customFormat="1" x14ac:dyDescent="0.15"/>
    <row r="3113" s="2" customFormat="1" x14ac:dyDescent="0.15"/>
    <row r="3114" s="2" customFormat="1" x14ac:dyDescent="0.15"/>
    <row r="3115" s="2" customFormat="1" x14ac:dyDescent="0.15"/>
    <row r="3116" s="2" customFormat="1" x14ac:dyDescent="0.15"/>
    <row r="3117" s="2" customFormat="1" x14ac:dyDescent="0.15"/>
    <row r="3118" s="2" customFormat="1" x14ac:dyDescent="0.15"/>
    <row r="3119" s="2" customFormat="1" x14ac:dyDescent="0.15"/>
    <row r="3120" s="2" customFormat="1" x14ac:dyDescent="0.15"/>
    <row r="3121" s="2" customFormat="1" x14ac:dyDescent="0.15"/>
    <row r="3122" s="2" customFormat="1" x14ac:dyDescent="0.15"/>
    <row r="3123" s="2" customFormat="1" x14ac:dyDescent="0.15"/>
    <row r="3124" s="2" customFormat="1" x14ac:dyDescent="0.15"/>
    <row r="3125" s="2" customFormat="1" x14ac:dyDescent="0.15"/>
    <row r="3126" s="2" customFormat="1" x14ac:dyDescent="0.15"/>
    <row r="3127" s="2" customFormat="1" x14ac:dyDescent="0.15"/>
    <row r="3128" s="2" customFormat="1" x14ac:dyDescent="0.15"/>
    <row r="3129" s="2" customFormat="1" x14ac:dyDescent="0.15"/>
    <row r="3130" s="2" customFormat="1" x14ac:dyDescent="0.15"/>
    <row r="3131" s="2" customFormat="1" x14ac:dyDescent="0.15"/>
    <row r="3132" s="2" customFormat="1" x14ac:dyDescent="0.15"/>
    <row r="3133" s="2" customFormat="1" x14ac:dyDescent="0.15"/>
    <row r="3134" s="2" customFormat="1" x14ac:dyDescent="0.15"/>
    <row r="3135" s="2" customFormat="1" x14ac:dyDescent="0.15"/>
    <row r="3136" s="2" customFormat="1" x14ac:dyDescent="0.15"/>
    <row r="3137" s="2" customFormat="1" x14ac:dyDescent="0.15"/>
    <row r="3138" s="2" customFormat="1" x14ac:dyDescent="0.15"/>
    <row r="3139" s="2" customFormat="1" x14ac:dyDescent="0.15"/>
    <row r="3140" s="2" customFormat="1" x14ac:dyDescent="0.15"/>
    <row r="3141" s="2" customFormat="1" x14ac:dyDescent="0.15"/>
    <row r="3142" s="2" customFormat="1" x14ac:dyDescent="0.15"/>
    <row r="3143" s="2" customFormat="1" x14ac:dyDescent="0.15"/>
    <row r="3144" s="2" customFormat="1" x14ac:dyDescent="0.15"/>
    <row r="3145" s="2" customFormat="1" x14ac:dyDescent="0.15"/>
    <row r="3146" s="2" customFormat="1" x14ac:dyDescent="0.15"/>
    <row r="3147" s="2" customFormat="1" x14ac:dyDescent="0.15"/>
    <row r="3148" s="2" customFormat="1" x14ac:dyDescent="0.15"/>
    <row r="3149" s="2" customFormat="1" x14ac:dyDescent="0.15"/>
    <row r="3150" s="2" customFormat="1" x14ac:dyDescent="0.15"/>
    <row r="3151" s="2" customFormat="1" x14ac:dyDescent="0.15"/>
    <row r="3152" s="2" customFormat="1" x14ac:dyDescent="0.15"/>
    <row r="3153" s="2" customFormat="1" x14ac:dyDescent="0.15"/>
    <row r="3154" s="2" customFormat="1" x14ac:dyDescent="0.15"/>
    <row r="3155" s="2" customFormat="1" x14ac:dyDescent="0.15"/>
    <row r="3156" s="2" customFormat="1" x14ac:dyDescent="0.15"/>
    <row r="3157" s="2" customFormat="1" x14ac:dyDescent="0.15"/>
    <row r="3158" s="2" customFormat="1" x14ac:dyDescent="0.15"/>
    <row r="3159" s="2" customFormat="1" x14ac:dyDescent="0.15"/>
    <row r="3160" s="2" customFormat="1" x14ac:dyDescent="0.15"/>
    <row r="3161" s="2" customFormat="1" x14ac:dyDescent="0.15"/>
    <row r="3162" s="2" customFormat="1" x14ac:dyDescent="0.15"/>
    <row r="3163" s="2" customFormat="1" x14ac:dyDescent="0.15"/>
    <row r="3164" s="2" customFormat="1" x14ac:dyDescent="0.15"/>
    <row r="3165" s="2" customFormat="1" x14ac:dyDescent="0.15"/>
    <row r="3166" s="2" customFormat="1" x14ac:dyDescent="0.15"/>
    <row r="3167" s="2" customFormat="1" x14ac:dyDescent="0.15"/>
    <row r="3168" s="2" customFormat="1" x14ac:dyDescent="0.15"/>
    <row r="3169" s="2" customFormat="1" x14ac:dyDescent="0.15"/>
    <row r="3170" s="2" customFormat="1" x14ac:dyDescent="0.15"/>
    <row r="3171" s="2" customFormat="1" x14ac:dyDescent="0.15"/>
    <row r="3172" s="2" customFormat="1" x14ac:dyDescent="0.15"/>
    <row r="3173" s="2" customFormat="1" x14ac:dyDescent="0.15"/>
    <row r="3174" s="2" customFormat="1" x14ac:dyDescent="0.15"/>
    <row r="3175" s="2" customFormat="1" x14ac:dyDescent="0.15"/>
  </sheetData>
  <sheetProtection sheet="1" objects="1" scenarios="1"/>
  <mergeCells count="2">
    <mergeCell ref="H9:I9"/>
    <mergeCell ref="D9:F9"/>
  </mergeCells>
  <hyperlinks>
    <hyperlink ref="C11" location="Arviointilomake!A50" display="Tietoturvan johtaminen ja riskienhallinta" xr:uid="{9527CE93-7A04-D949-91A4-2972E361FF92}"/>
    <hyperlink ref="C12" location="Arviointilomake!A87" display="Henkilöstö ja osaaminen" xr:uid="{07A2B00F-F7E9-3748-9F65-443C90BE0704}"/>
    <hyperlink ref="C13" location="Arviointilomake!A106" display="Asiakassuhteen hoito ja luottamuksellisten tietojen käsittely" xr:uid="{BF68378A-CBB3-0442-A226-B533108F78A5}"/>
    <hyperlink ref="C14" location="Arviointilomake!A130" display="Tietosuoja" xr:uid="{F0514D93-C353-2A49-B40D-E83D81FEF869}"/>
    <hyperlink ref="C15" location="Arviointilomake!A148" display="Käyttövaltuushallinta" xr:uid="{8DFB2143-DB80-8840-AF74-B19DF3A6E658}"/>
    <hyperlink ref="C16" location="Arviointilomake!A168" display="Salasanojen ja tunnistautumismenetelmien hallinta" xr:uid="{CA06076E-8859-8F40-B871-697EF62B31F7}"/>
    <hyperlink ref="C17" location="Arviointilomake!A188" display="Toimitilaturvallisuus" xr:uid="{93B99CC1-B713-5F4E-B65F-BF4755E74BCA}"/>
    <hyperlink ref="C18" location="Arviointilomake!A216" display="Poikkeamanhallinta ja häiriöiden havaitseminen" xr:uid="{AA4F7B4C-0789-9948-89B8-E575A87B485B}"/>
    <hyperlink ref="C20" location="Arviointilomake!A238" display="IT-infrastruktuurin ja järjestelmien hallinta" xr:uid="{EB400ABA-AFB4-774D-9E69-C4B85ED50EC6}"/>
    <hyperlink ref="C21" location="Arviointilomake!A261" display="Palvelimet" xr:uid="{6912A24F-1A67-484E-9FA0-41EA75C6F88A}"/>
    <hyperlink ref="C22" location="Arviointilomake!A278" display="Tietoverkot" xr:uid="{68696395-2F10-8344-8FD2-C93A68BF8A07}"/>
    <hyperlink ref="C23" location="Arviointilomake!A295" display="Päätelaitteet" xr:uid="{9F911A1E-D0B6-6B47-80A8-D6B5D767AF03}"/>
    <hyperlink ref="C24" location="Arviointilomake!A318" display="Siirrettävät tietovälineet" xr:uid="{A8F8B899-A3BC-FB4D-A371-DB7A3354AAC7}"/>
    <hyperlink ref="C26" location="Arviointilomake!A337" display="Sähköposti" xr:uid="{3B2CFB1E-1FDA-B247-A7DB-37A2E54A3412}"/>
    <hyperlink ref="C27" location="Arviointilomake!A355" display="Pilvipalveluiden käyttö" xr:uid="{7B1126F6-581D-9A41-A20C-97312419E828}"/>
    <hyperlink ref="C28" location="Arviointilomake!A373" display="ICT-palveluntarjoajien hallinta" xr:uid="{E4C44F8C-A57E-2242-B62F-9CAEF5B0E8B1}"/>
  </hyperlinks>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5BAF7-94C2-E546-B083-C5572128AF1A}">
  <dimension ref="B3:G31"/>
  <sheetViews>
    <sheetView zoomScaleNormal="100" workbookViewId="0">
      <selection activeCell="F12" sqref="F12"/>
    </sheetView>
  </sheetViews>
  <sheetFormatPr baseColWidth="10" defaultRowHeight="12" x14ac:dyDescent="0.15"/>
  <cols>
    <col min="1" max="1" width="6.19921875" style="2" customWidth="1"/>
    <col min="2" max="2" width="7.3984375" style="2" customWidth="1"/>
    <col min="3" max="3" width="127.59765625" style="2" customWidth="1"/>
    <col min="4" max="4" width="21" style="2" customWidth="1"/>
    <col min="5" max="5" width="3" style="2" customWidth="1"/>
    <col min="6" max="6" width="91.3984375" style="2" customWidth="1"/>
    <col min="7" max="7" width="66.19921875" style="2" customWidth="1"/>
    <col min="8" max="16384" width="11" style="2"/>
  </cols>
  <sheetData>
    <row r="3" spans="2:7" ht="56" customHeight="1" x14ac:dyDescent="0.15">
      <c r="B3" s="179"/>
      <c r="C3" s="180" t="s">
        <v>492</v>
      </c>
      <c r="D3" s="211"/>
      <c r="E3" s="211"/>
      <c r="F3" s="211"/>
      <c r="G3" s="181"/>
    </row>
    <row r="4" spans="2:7" ht="8" customHeight="1" x14ac:dyDescent="0.15"/>
    <row r="5" spans="2:7" ht="8" customHeight="1" x14ac:dyDescent="0.15"/>
    <row r="6" spans="2:7" ht="14" x14ac:dyDescent="0.15">
      <c r="B6" s="182"/>
      <c r="C6" s="183"/>
      <c r="D6" s="184"/>
      <c r="F6" s="243" t="s">
        <v>495</v>
      </c>
      <c r="G6" s="244"/>
    </row>
    <row r="7" spans="2:7" ht="34" customHeight="1" x14ac:dyDescent="0.15">
      <c r="B7" s="210" t="s">
        <v>493</v>
      </c>
      <c r="C7" s="214" t="s">
        <v>499</v>
      </c>
      <c r="D7" s="209" t="s">
        <v>39</v>
      </c>
      <c r="E7" s="212"/>
      <c r="F7" s="213" t="s">
        <v>521</v>
      </c>
      <c r="G7" s="213" t="s">
        <v>500</v>
      </c>
    </row>
    <row r="8" spans="2:7" ht="44" customHeight="1" x14ac:dyDescent="0.15">
      <c r="B8" s="228">
        <v>1</v>
      </c>
      <c r="C8" s="227"/>
      <c r="D8" s="226"/>
      <c r="E8" s="212"/>
      <c r="F8" s="227"/>
      <c r="G8" s="227"/>
    </row>
    <row r="9" spans="2:7" ht="44" customHeight="1" x14ac:dyDescent="0.15">
      <c r="B9" s="228">
        <v>2</v>
      </c>
      <c r="C9" s="227"/>
      <c r="D9" s="226"/>
      <c r="E9" s="212"/>
      <c r="F9" s="227"/>
      <c r="G9" s="227"/>
    </row>
    <row r="10" spans="2:7" ht="44" customHeight="1" x14ac:dyDescent="0.15">
      <c r="B10" s="228">
        <v>3</v>
      </c>
      <c r="C10" s="227"/>
      <c r="D10" s="226"/>
      <c r="E10" s="212"/>
      <c r="F10" s="227"/>
      <c r="G10" s="227"/>
    </row>
    <row r="11" spans="2:7" ht="44" customHeight="1" x14ac:dyDescent="0.15">
      <c r="B11" s="228"/>
      <c r="C11" s="227"/>
      <c r="D11" s="226"/>
      <c r="E11" s="212"/>
      <c r="F11" s="227"/>
      <c r="G11" s="227"/>
    </row>
    <row r="12" spans="2:7" ht="44" customHeight="1" x14ac:dyDescent="0.15">
      <c r="B12" s="228"/>
      <c r="C12" s="227"/>
      <c r="D12" s="226"/>
      <c r="E12" s="212"/>
      <c r="F12" s="227"/>
      <c r="G12" s="227"/>
    </row>
    <row r="13" spans="2:7" ht="44" customHeight="1" x14ac:dyDescent="0.15">
      <c r="B13" s="228"/>
      <c r="C13" s="227"/>
      <c r="D13" s="226"/>
      <c r="E13" s="212"/>
      <c r="F13" s="227"/>
      <c r="G13" s="227"/>
    </row>
    <row r="14" spans="2:7" ht="44" customHeight="1" x14ac:dyDescent="0.15">
      <c r="B14" s="228"/>
      <c r="C14" s="227"/>
      <c r="D14" s="226"/>
      <c r="E14" s="212"/>
      <c r="F14" s="227"/>
      <c r="G14" s="227"/>
    </row>
    <row r="15" spans="2:7" ht="44" customHeight="1" x14ac:dyDescent="0.15">
      <c r="B15" s="228"/>
      <c r="C15" s="227"/>
      <c r="D15" s="226"/>
      <c r="E15" s="212"/>
      <c r="F15" s="227"/>
      <c r="G15" s="227"/>
    </row>
    <row r="16" spans="2:7" ht="44" customHeight="1" x14ac:dyDescent="0.15">
      <c r="B16" s="228"/>
      <c r="C16" s="227"/>
      <c r="D16" s="226"/>
      <c r="E16" s="212"/>
      <c r="F16" s="227"/>
      <c r="G16" s="227"/>
    </row>
    <row r="17" spans="2:7" ht="44" customHeight="1" x14ac:dyDescent="0.15">
      <c r="B17" s="228"/>
      <c r="C17" s="227"/>
      <c r="D17" s="226"/>
      <c r="E17" s="212"/>
      <c r="F17" s="227"/>
      <c r="G17" s="227"/>
    </row>
    <row r="18" spans="2:7" ht="44" customHeight="1" x14ac:dyDescent="0.15">
      <c r="B18" s="228"/>
      <c r="C18" s="227"/>
      <c r="D18" s="226"/>
      <c r="E18" s="212"/>
      <c r="F18" s="227"/>
      <c r="G18" s="227"/>
    </row>
    <row r="19" spans="2:7" ht="44" customHeight="1" x14ac:dyDescent="0.15">
      <c r="B19" s="228"/>
      <c r="C19" s="227"/>
      <c r="D19" s="226"/>
      <c r="E19" s="212"/>
      <c r="F19" s="227"/>
      <c r="G19" s="227"/>
    </row>
    <row r="20" spans="2:7" ht="44" customHeight="1" x14ac:dyDescent="0.15">
      <c r="B20" s="228"/>
      <c r="C20" s="227"/>
      <c r="D20" s="226"/>
      <c r="E20" s="212"/>
      <c r="F20" s="227"/>
      <c r="G20" s="227"/>
    </row>
    <row r="21" spans="2:7" ht="44" customHeight="1" x14ac:dyDescent="0.15">
      <c r="B21" s="228"/>
      <c r="C21" s="227"/>
      <c r="D21" s="226"/>
      <c r="E21" s="212"/>
      <c r="F21" s="227"/>
      <c r="G21" s="227"/>
    </row>
    <row r="22" spans="2:7" ht="44" customHeight="1" x14ac:dyDescent="0.15">
      <c r="B22" s="228"/>
      <c r="C22" s="227"/>
      <c r="D22" s="226"/>
      <c r="E22" s="212"/>
      <c r="F22" s="227"/>
      <c r="G22" s="227"/>
    </row>
    <row r="23" spans="2:7" ht="44" customHeight="1" x14ac:dyDescent="0.15">
      <c r="B23" s="228"/>
      <c r="C23" s="227"/>
      <c r="D23" s="226"/>
      <c r="E23" s="212"/>
      <c r="F23" s="227"/>
      <c r="G23" s="227"/>
    </row>
    <row r="24" spans="2:7" ht="44" customHeight="1" x14ac:dyDescent="0.15">
      <c r="B24" s="228"/>
      <c r="C24" s="227"/>
      <c r="D24" s="226"/>
      <c r="E24" s="212"/>
      <c r="F24" s="227"/>
      <c r="G24" s="227"/>
    </row>
    <row r="25" spans="2:7" ht="44" customHeight="1" x14ac:dyDescent="0.15">
      <c r="B25" s="228"/>
      <c r="C25" s="227"/>
      <c r="D25" s="226"/>
      <c r="E25" s="212"/>
      <c r="F25" s="227"/>
      <c r="G25" s="227"/>
    </row>
    <row r="26" spans="2:7" ht="44" customHeight="1" x14ac:dyDescent="0.15">
      <c r="B26" s="228"/>
      <c r="C26" s="227"/>
      <c r="D26" s="226"/>
      <c r="E26" s="212"/>
      <c r="F26" s="227"/>
      <c r="G26" s="227"/>
    </row>
    <row r="27" spans="2:7" ht="44" customHeight="1" x14ac:dyDescent="0.15">
      <c r="B27" s="228"/>
      <c r="C27" s="227"/>
      <c r="D27" s="226"/>
      <c r="E27" s="212"/>
      <c r="F27" s="227"/>
      <c r="G27" s="227"/>
    </row>
    <row r="28" spans="2:7" ht="44" customHeight="1" x14ac:dyDescent="0.15">
      <c r="B28" s="228"/>
      <c r="C28" s="227"/>
      <c r="D28" s="226"/>
      <c r="E28" s="212"/>
      <c r="F28" s="227"/>
      <c r="G28" s="227"/>
    </row>
    <row r="29" spans="2:7" ht="44" customHeight="1" x14ac:dyDescent="0.15">
      <c r="B29" s="228"/>
      <c r="C29" s="227"/>
      <c r="D29" s="226"/>
      <c r="E29" s="212"/>
      <c r="F29" s="227"/>
      <c r="G29" s="227"/>
    </row>
    <row r="30" spans="2:7" ht="14" x14ac:dyDescent="0.15">
      <c r="B30" s="8"/>
      <c r="C30" s="8"/>
      <c r="D30" s="8"/>
      <c r="E30" s="8"/>
      <c r="F30" s="8"/>
    </row>
    <row r="31" spans="2:7" ht="14" x14ac:dyDescent="0.15">
      <c r="B31" s="8"/>
      <c r="C31" s="8"/>
      <c r="D31" s="8"/>
      <c r="E31" s="8"/>
      <c r="F31" s="8"/>
    </row>
  </sheetData>
  <mergeCells count="1">
    <mergeCell ref="F6:G6"/>
  </mergeCells>
  <phoneticPr fontId="51"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3A50DAE-0526-0441-B7C9-E950F51CABF3}">
          <x14:formula1>
            <xm:f>Asetukset!$B$22:$B$24</xm:f>
          </x14:formula1>
          <xm:sqref>D8:D29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4B5D4-E24D-CB45-A843-CAE66E83077A}">
  <sheetPr codeName="Taul3"/>
  <dimension ref="A1:L54"/>
  <sheetViews>
    <sheetView workbookViewId="0">
      <selection activeCell="J47" sqref="J47"/>
    </sheetView>
  </sheetViews>
  <sheetFormatPr baseColWidth="10" defaultColWidth="9" defaultRowHeight="12" x14ac:dyDescent="0.15"/>
  <cols>
    <col min="1" max="1" width="9" style="126"/>
    <col min="2" max="2" width="16" style="126" customWidth="1"/>
    <col min="3" max="16384" width="9" style="126"/>
  </cols>
  <sheetData>
    <row r="1" spans="1:12" ht="14" x14ac:dyDescent="0.15">
      <c r="A1" s="6" t="s">
        <v>477</v>
      </c>
      <c r="B1" s="125"/>
      <c r="C1" s="125"/>
      <c r="D1" s="125"/>
      <c r="E1" s="125"/>
      <c r="F1" s="125"/>
      <c r="G1" s="125"/>
      <c r="H1" s="125"/>
      <c r="I1" s="125"/>
      <c r="J1" s="125"/>
      <c r="K1" s="125"/>
      <c r="L1" s="125"/>
    </row>
    <row r="2" spans="1:12" ht="14" x14ac:dyDescent="0.15">
      <c r="A2" s="125"/>
      <c r="B2" s="125"/>
      <c r="C2" s="125"/>
      <c r="D2" s="125"/>
      <c r="E2" s="125"/>
      <c r="F2" s="125"/>
      <c r="G2" s="125"/>
      <c r="H2" s="125"/>
      <c r="I2" s="125"/>
      <c r="J2" s="125"/>
      <c r="K2" s="125"/>
      <c r="L2" s="125"/>
    </row>
    <row r="3" spans="1:12" ht="14" x14ac:dyDescent="0.15">
      <c r="A3" s="125"/>
      <c r="B3" s="6" t="s">
        <v>478</v>
      </c>
      <c r="C3" s="125"/>
      <c r="D3" s="125"/>
      <c r="E3" s="125"/>
      <c r="F3" s="125"/>
      <c r="G3" s="125"/>
      <c r="H3" s="125"/>
      <c r="I3" s="125"/>
      <c r="J3" s="125"/>
      <c r="K3" s="125"/>
      <c r="L3" s="125"/>
    </row>
    <row r="4" spans="1:12" ht="14" x14ac:dyDescent="0.15">
      <c r="A4" s="125"/>
      <c r="B4" s="125" t="s">
        <v>481</v>
      </c>
      <c r="C4" s="125"/>
      <c r="D4" s="125"/>
      <c r="E4" s="125"/>
      <c r="F4" s="125"/>
      <c r="G4" s="125"/>
      <c r="H4" s="125"/>
      <c r="I4" s="125"/>
      <c r="J4" s="125"/>
      <c r="K4" s="125"/>
      <c r="L4" s="125"/>
    </row>
    <row r="5" spans="1:12" ht="14" x14ac:dyDescent="0.15">
      <c r="A5" s="125"/>
      <c r="B5" s="125" t="s">
        <v>480</v>
      </c>
      <c r="C5" s="125"/>
      <c r="D5" s="125"/>
      <c r="E5" s="125"/>
      <c r="F5" s="125"/>
      <c r="G5" s="125"/>
      <c r="H5" s="125"/>
      <c r="I5" s="125"/>
      <c r="J5" s="125"/>
      <c r="K5" s="125"/>
      <c r="L5" s="125"/>
    </row>
    <row r="6" spans="1:12" ht="14" x14ac:dyDescent="0.15">
      <c r="A6" s="125"/>
      <c r="B6" s="125" t="s">
        <v>479</v>
      </c>
      <c r="C6" s="125"/>
      <c r="D6" s="125"/>
      <c r="E6" s="125"/>
      <c r="F6" s="125"/>
      <c r="G6" s="125"/>
      <c r="H6" s="125"/>
      <c r="I6" s="125"/>
      <c r="J6" s="125"/>
      <c r="K6" s="125"/>
      <c r="L6" s="125"/>
    </row>
    <row r="7" spans="1:12" ht="14" x14ac:dyDescent="0.15">
      <c r="A7" s="125"/>
      <c r="B7" s="125" t="s">
        <v>482</v>
      </c>
      <c r="C7" s="125"/>
      <c r="D7" s="125"/>
      <c r="E7" s="125"/>
      <c r="F7" s="125"/>
      <c r="G7" s="125"/>
      <c r="H7" s="125"/>
      <c r="I7" s="125"/>
      <c r="J7" s="125"/>
      <c r="K7" s="125"/>
      <c r="L7" s="125"/>
    </row>
    <row r="8" spans="1:12" ht="14" x14ac:dyDescent="0.15">
      <c r="A8" s="125"/>
      <c r="B8" s="125" t="s">
        <v>483</v>
      </c>
      <c r="C8" s="125"/>
      <c r="D8" s="125"/>
      <c r="E8" s="125"/>
      <c r="F8" s="125"/>
      <c r="G8" s="125"/>
      <c r="H8" s="125"/>
      <c r="I8" s="125"/>
      <c r="J8" s="125"/>
      <c r="K8" s="125"/>
      <c r="L8" s="125"/>
    </row>
    <row r="9" spans="1:12" ht="14" x14ac:dyDescent="0.15">
      <c r="A9" s="125"/>
      <c r="B9" s="6"/>
      <c r="C9" s="125"/>
      <c r="D9" s="125"/>
      <c r="E9" s="125"/>
      <c r="F9" s="125"/>
      <c r="G9" s="125"/>
      <c r="H9" s="125"/>
      <c r="I9" s="125"/>
      <c r="J9" s="125"/>
      <c r="K9" s="125"/>
      <c r="L9" s="125"/>
    </row>
    <row r="10" spans="1:12" ht="14" x14ac:dyDescent="0.15">
      <c r="A10" s="125"/>
      <c r="B10" s="125"/>
      <c r="C10" s="125"/>
      <c r="D10" s="125"/>
      <c r="E10" s="125"/>
      <c r="F10" s="125"/>
      <c r="G10" s="125"/>
      <c r="H10" s="125"/>
      <c r="I10" s="125"/>
      <c r="J10" s="125"/>
      <c r="K10" s="125"/>
      <c r="L10" s="125"/>
    </row>
    <row r="11" spans="1:12" ht="14" x14ac:dyDescent="0.15">
      <c r="A11" s="125"/>
      <c r="B11" s="125"/>
      <c r="C11" s="125"/>
      <c r="D11" s="125"/>
      <c r="E11" s="125"/>
      <c r="F11" s="125"/>
      <c r="G11" s="125"/>
      <c r="H11" s="125"/>
      <c r="I11" s="125"/>
      <c r="J11" s="125"/>
      <c r="K11" s="125"/>
      <c r="L11" s="125"/>
    </row>
    <row r="12" spans="1:12" ht="14" x14ac:dyDescent="0.15">
      <c r="A12" s="125"/>
      <c r="B12" s="125"/>
      <c r="C12" s="125"/>
      <c r="D12" s="125"/>
      <c r="E12" s="125"/>
      <c r="F12" s="125"/>
      <c r="G12" s="125"/>
      <c r="H12" s="125"/>
      <c r="I12" s="125"/>
      <c r="J12" s="125"/>
      <c r="K12" s="125"/>
      <c r="L12" s="125"/>
    </row>
    <row r="13" spans="1:12" ht="14" x14ac:dyDescent="0.15">
      <c r="A13" s="125"/>
      <c r="B13" s="125"/>
      <c r="C13" s="125"/>
      <c r="D13" s="125"/>
      <c r="E13" s="125"/>
      <c r="F13" s="125"/>
      <c r="G13" s="125"/>
      <c r="H13" s="125"/>
      <c r="I13" s="125"/>
      <c r="J13" s="125"/>
      <c r="K13" s="125"/>
      <c r="L13" s="125"/>
    </row>
    <row r="14" spans="1:12" ht="14" x14ac:dyDescent="0.15">
      <c r="A14" s="125"/>
      <c r="B14" s="6" t="s">
        <v>484</v>
      </c>
      <c r="C14" s="125"/>
      <c r="D14" s="125"/>
      <c r="E14" s="125"/>
      <c r="F14" s="125"/>
      <c r="G14" s="125"/>
      <c r="H14" s="125"/>
      <c r="I14" s="125"/>
      <c r="J14" s="125"/>
      <c r="K14" s="125"/>
      <c r="L14" s="125"/>
    </row>
    <row r="15" spans="1:12" ht="14" x14ac:dyDescent="0.15">
      <c r="A15" s="125"/>
      <c r="B15" s="125" t="s">
        <v>485</v>
      </c>
      <c r="C15" s="125"/>
      <c r="D15" s="125"/>
      <c r="E15" s="125"/>
      <c r="F15" s="125"/>
      <c r="G15" s="125"/>
      <c r="H15" s="125"/>
      <c r="I15" s="125"/>
      <c r="J15" s="125"/>
      <c r="K15" s="125"/>
      <c r="L15" s="125"/>
    </row>
    <row r="16" spans="1:12" ht="14" x14ac:dyDescent="0.15">
      <c r="A16" s="125"/>
      <c r="B16" s="125" t="s">
        <v>486</v>
      </c>
      <c r="C16" s="125"/>
      <c r="D16" s="125"/>
      <c r="E16" s="125"/>
      <c r="F16" s="125"/>
      <c r="G16" s="125"/>
      <c r="H16" s="125"/>
      <c r="I16" s="125"/>
      <c r="J16" s="125"/>
      <c r="K16" s="125"/>
      <c r="L16" s="125"/>
    </row>
    <row r="17" spans="1:12" ht="14" x14ac:dyDescent="0.15">
      <c r="A17" s="125"/>
      <c r="B17" s="125" t="s">
        <v>487</v>
      </c>
      <c r="C17" s="125"/>
      <c r="D17" s="125"/>
      <c r="E17" s="125"/>
      <c r="F17" s="125"/>
      <c r="G17" s="125"/>
      <c r="H17" s="125"/>
      <c r="I17" s="125"/>
      <c r="J17" s="125"/>
      <c r="K17" s="125"/>
      <c r="L17" s="125"/>
    </row>
    <row r="18" spans="1:12" ht="14" x14ac:dyDescent="0.15">
      <c r="A18" s="125"/>
      <c r="B18" s="125"/>
      <c r="C18" s="125"/>
      <c r="D18" s="125"/>
      <c r="E18" s="125"/>
      <c r="F18" s="125"/>
      <c r="G18" s="125"/>
      <c r="H18" s="125"/>
      <c r="I18" s="125"/>
      <c r="J18" s="125"/>
      <c r="K18" s="125"/>
      <c r="L18" s="125"/>
    </row>
    <row r="19" spans="1:12" ht="14" x14ac:dyDescent="0.15">
      <c r="A19" s="125"/>
      <c r="B19" s="125"/>
      <c r="C19" s="125"/>
      <c r="D19" s="125"/>
      <c r="E19" s="125"/>
      <c r="F19" s="125"/>
      <c r="G19" s="125"/>
      <c r="H19" s="125"/>
      <c r="I19" s="125"/>
      <c r="J19" s="125"/>
      <c r="K19" s="125"/>
      <c r="L19" s="125"/>
    </row>
    <row r="20" spans="1:12" ht="14" x14ac:dyDescent="0.15">
      <c r="A20" s="125"/>
      <c r="B20" s="125"/>
      <c r="C20" s="125"/>
      <c r="D20" s="125"/>
      <c r="E20" s="125"/>
      <c r="F20" s="125"/>
      <c r="G20" s="125"/>
      <c r="H20" s="125"/>
      <c r="I20" s="125"/>
      <c r="J20" s="125"/>
      <c r="K20" s="125"/>
      <c r="L20" s="125"/>
    </row>
    <row r="21" spans="1:12" ht="14" x14ac:dyDescent="0.15">
      <c r="A21" s="125"/>
      <c r="B21" s="6" t="s">
        <v>39</v>
      </c>
      <c r="C21" s="125"/>
      <c r="D21" s="125"/>
      <c r="E21" s="125"/>
      <c r="F21" s="125"/>
      <c r="G21" s="125"/>
      <c r="H21" s="125"/>
      <c r="I21" s="125"/>
      <c r="J21" s="125"/>
      <c r="K21" s="125"/>
      <c r="L21" s="125"/>
    </row>
    <row r="22" spans="1:12" ht="14" x14ac:dyDescent="0.15">
      <c r="A22" s="125"/>
      <c r="B22" s="125" t="s">
        <v>488</v>
      </c>
      <c r="C22" s="125"/>
      <c r="D22" s="125"/>
      <c r="E22" s="125"/>
      <c r="F22" s="125"/>
      <c r="G22" s="125"/>
      <c r="H22" s="125"/>
      <c r="I22" s="125"/>
      <c r="J22" s="125"/>
      <c r="K22" s="125"/>
      <c r="L22" s="125"/>
    </row>
    <row r="23" spans="1:12" ht="14" x14ac:dyDescent="0.15">
      <c r="A23" s="125"/>
      <c r="B23" s="125" t="s">
        <v>489</v>
      </c>
      <c r="C23" s="125"/>
      <c r="D23" s="125"/>
      <c r="E23" s="125"/>
      <c r="F23" s="125"/>
      <c r="G23" s="125"/>
      <c r="H23" s="125"/>
      <c r="I23" s="125"/>
      <c r="J23" s="125"/>
      <c r="K23" s="125"/>
      <c r="L23" s="125"/>
    </row>
    <row r="24" spans="1:12" ht="14" x14ac:dyDescent="0.15">
      <c r="A24" s="125"/>
      <c r="B24" s="125" t="s">
        <v>490</v>
      </c>
      <c r="C24" s="125"/>
      <c r="D24" s="125"/>
      <c r="E24" s="125"/>
      <c r="F24" s="125"/>
      <c r="G24" s="125"/>
      <c r="H24" s="125"/>
      <c r="I24" s="125"/>
      <c r="J24" s="125"/>
      <c r="K24" s="125"/>
      <c r="L24" s="125"/>
    </row>
    <row r="25" spans="1:12" ht="14" x14ac:dyDescent="0.15">
      <c r="A25" s="125"/>
      <c r="B25" s="125"/>
      <c r="C25" s="125"/>
      <c r="D25" s="125"/>
      <c r="E25" s="125"/>
      <c r="F25" s="125"/>
      <c r="G25" s="125"/>
      <c r="H25" s="125"/>
      <c r="I25" s="125"/>
      <c r="J25" s="125"/>
      <c r="K25" s="125"/>
      <c r="L25" s="125"/>
    </row>
    <row r="26" spans="1:12" ht="14" x14ac:dyDescent="0.15">
      <c r="A26" s="125"/>
      <c r="B26" s="125"/>
      <c r="C26" s="125"/>
      <c r="D26" s="125"/>
      <c r="E26" s="125"/>
      <c r="F26" s="125"/>
      <c r="G26" s="125"/>
      <c r="H26" s="125"/>
      <c r="I26" s="125"/>
      <c r="J26" s="125"/>
      <c r="K26" s="125"/>
      <c r="L26" s="125"/>
    </row>
    <row r="27" spans="1:12" ht="14" x14ac:dyDescent="0.15">
      <c r="A27" s="125"/>
      <c r="B27" s="125"/>
      <c r="C27" s="125"/>
      <c r="D27" s="125"/>
      <c r="E27" s="125"/>
      <c r="F27" s="125"/>
      <c r="G27" s="125"/>
      <c r="H27" s="125"/>
      <c r="I27" s="125"/>
      <c r="J27" s="125"/>
      <c r="K27" s="125"/>
      <c r="L27" s="125"/>
    </row>
    <row r="28" spans="1:12" ht="14" x14ac:dyDescent="0.15">
      <c r="A28" s="125"/>
      <c r="B28" s="125"/>
      <c r="C28" s="125"/>
      <c r="D28" s="125"/>
      <c r="E28" s="125"/>
      <c r="F28" s="125"/>
      <c r="G28" s="125"/>
      <c r="H28" s="125"/>
      <c r="I28" s="125"/>
      <c r="J28" s="125"/>
      <c r="K28" s="125"/>
      <c r="L28" s="125"/>
    </row>
    <row r="29" spans="1:12" ht="14" x14ac:dyDescent="0.15">
      <c r="A29" s="125"/>
      <c r="B29" s="125"/>
      <c r="C29" s="125"/>
      <c r="D29" s="125"/>
      <c r="E29" s="125"/>
      <c r="F29" s="125"/>
      <c r="G29" s="125"/>
      <c r="H29" s="125"/>
      <c r="I29" s="125"/>
      <c r="J29" s="125"/>
      <c r="K29" s="125"/>
      <c r="L29" s="125"/>
    </row>
    <row r="30" spans="1:12" ht="14" x14ac:dyDescent="0.15">
      <c r="A30" s="125"/>
      <c r="B30" s="125"/>
      <c r="C30" s="125"/>
      <c r="D30" s="125"/>
      <c r="E30" s="125"/>
      <c r="F30" s="125"/>
      <c r="G30" s="125"/>
      <c r="H30" s="125"/>
      <c r="I30" s="125"/>
      <c r="J30" s="125"/>
      <c r="K30" s="125"/>
      <c r="L30" s="125"/>
    </row>
    <row r="31" spans="1:12" ht="14" x14ac:dyDescent="0.15">
      <c r="A31" s="125"/>
      <c r="B31" s="125"/>
      <c r="C31" s="125"/>
      <c r="D31" s="125"/>
      <c r="E31" s="125"/>
      <c r="F31" s="125"/>
      <c r="G31" s="125"/>
      <c r="H31" s="125"/>
      <c r="I31" s="125"/>
      <c r="J31" s="125"/>
      <c r="K31" s="125"/>
      <c r="L31" s="125"/>
    </row>
    <row r="32" spans="1:12" ht="14" x14ac:dyDescent="0.15">
      <c r="A32" s="125"/>
      <c r="B32" s="125"/>
      <c r="C32" s="125"/>
      <c r="D32" s="125"/>
      <c r="E32" s="125"/>
      <c r="F32" s="125"/>
      <c r="G32" s="125"/>
      <c r="H32" s="125"/>
      <c r="I32" s="125"/>
      <c r="J32" s="125"/>
      <c r="K32" s="125"/>
      <c r="L32" s="125"/>
    </row>
    <row r="33" spans="1:12" ht="14" x14ac:dyDescent="0.15">
      <c r="A33" s="125"/>
      <c r="B33" s="125"/>
      <c r="C33" s="125"/>
      <c r="D33" s="125"/>
      <c r="E33" s="125"/>
      <c r="F33" s="125"/>
      <c r="G33" s="125"/>
      <c r="H33" s="125"/>
      <c r="I33" s="125"/>
      <c r="J33" s="125"/>
      <c r="K33" s="125"/>
      <c r="L33" s="125"/>
    </row>
    <row r="34" spans="1:12" ht="14" x14ac:dyDescent="0.15">
      <c r="A34" s="125"/>
      <c r="B34" s="125"/>
      <c r="C34" s="125"/>
      <c r="D34" s="125"/>
      <c r="E34" s="125"/>
      <c r="F34" s="125"/>
      <c r="G34" s="125"/>
      <c r="H34" s="125"/>
      <c r="I34" s="125"/>
      <c r="J34" s="125"/>
      <c r="K34" s="125"/>
      <c r="L34" s="125"/>
    </row>
    <row r="35" spans="1:12" ht="14" x14ac:dyDescent="0.15">
      <c r="A35" s="125"/>
      <c r="B35" s="125"/>
      <c r="C35" s="125"/>
      <c r="D35" s="125"/>
      <c r="E35" s="125"/>
      <c r="F35" s="125"/>
      <c r="G35" s="125"/>
      <c r="H35" s="125"/>
      <c r="I35" s="125"/>
      <c r="J35" s="125"/>
      <c r="K35" s="125"/>
      <c r="L35" s="125"/>
    </row>
    <row r="36" spans="1:12" ht="14" x14ac:dyDescent="0.15">
      <c r="A36" s="125"/>
      <c r="B36" s="125"/>
      <c r="C36" s="125"/>
      <c r="D36" s="125"/>
      <c r="E36" s="125"/>
      <c r="F36" s="125"/>
      <c r="G36" s="125"/>
      <c r="H36" s="125"/>
      <c r="I36" s="125"/>
      <c r="J36" s="125"/>
      <c r="K36" s="125"/>
      <c r="L36" s="125"/>
    </row>
    <row r="37" spans="1:12" ht="14" x14ac:dyDescent="0.15">
      <c r="A37" s="125"/>
      <c r="B37" s="125"/>
      <c r="C37" s="125"/>
      <c r="D37" s="125"/>
      <c r="E37" s="125"/>
      <c r="F37" s="125"/>
      <c r="G37" s="125"/>
      <c r="H37" s="125"/>
      <c r="I37" s="125"/>
      <c r="J37" s="125"/>
      <c r="K37" s="125"/>
      <c r="L37" s="125"/>
    </row>
    <row r="38" spans="1:12" ht="14" x14ac:dyDescent="0.15">
      <c r="A38" s="125"/>
      <c r="B38" s="125"/>
      <c r="C38" s="125"/>
      <c r="D38" s="125"/>
      <c r="E38" s="125"/>
      <c r="F38" s="125"/>
      <c r="G38" s="125"/>
      <c r="H38" s="125"/>
      <c r="I38" s="125"/>
      <c r="J38" s="125"/>
      <c r="K38" s="125"/>
      <c r="L38" s="125"/>
    </row>
    <row r="39" spans="1:12" ht="14" x14ac:dyDescent="0.15">
      <c r="A39" s="125"/>
      <c r="B39" s="125"/>
      <c r="C39" s="125"/>
      <c r="D39" s="125"/>
      <c r="E39" s="125"/>
      <c r="F39" s="125"/>
      <c r="G39" s="125"/>
      <c r="H39" s="125"/>
      <c r="I39" s="125"/>
      <c r="J39" s="125"/>
      <c r="K39" s="125"/>
      <c r="L39" s="125"/>
    </row>
    <row r="40" spans="1:12" ht="14" x14ac:dyDescent="0.15">
      <c r="A40" s="125"/>
      <c r="B40" s="125"/>
      <c r="C40" s="125"/>
      <c r="D40" s="125"/>
      <c r="E40" s="125"/>
      <c r="F40" s="125"/>
      <c r="G40" s="125"/>
      <c r="H40" s="125"/>
      <c r="I40" s="125"/>
      <c r="J40" s="125"/>
      <c r="K40" s="125"/>
      <c r="L40" s="125"/>
    </row>
    <row r="41" spans="1:12" ht="14" x14ac:dyDescent="0.15">
      <c r="A41" s="125"/>
      <c r="B41" s="125"/>
      <c r="C41" s="125"/>
      <c r="D41" s="125"/>
      <c r="E41" s="125"/>
      <c r="F41" s="125"/>
      <c r="G41" s="125"/>
      <c r="H41" s="125"/>
      <c r="I41" s="125"/>
      <c r="J41" s="125"/>
      <c r="K41" s="125"/>
      <c r="L41" s="125"/>
    </row>
    <row r="42" spans="1:12" ht="14" x14ac:dyDescent="0.15">
      <c r="A42" s="125"/>
      <c r="B42" s="125"/>
      <c r="C42" s="125"/>
      <c r="D42" s="125"/>
      <c r="E42" s="125"/>
      <c r="F42" s="125"/>
      <c r="G42" s="125"/>
      <c r="H42" s="125"/>
      <c r="I42" s="125"/>
      <c r="J42" s="125"/>
      <c r="K42" s="125"/>
      <c r="L42" s="125"/>
    </row>
    <row r="43" spans="1:12" ht="14" x14ac:dyDescent="0.15">
      <c r="A43" s="125"/>
      <c r="B43" s="125"/>
      <c r="C43" s="125"/>
      <c r="D43" s="125"/>
      <c r="E43" s="125"/>
      <c r="F43" s="125"/>
      <c r="G43" s="125"/>
      <c r="H43" s="125"/>
      <c r="I43" s="125"/>
      <c r="J43" s="125"/>
      <c r="K43" s="125"/>
      <c r="L43" s="125"/>
    </row>
    <row r="44" spans="1:12" ht="14" x14ac:dyDescent="0.15">
      <c r="A44" s="125"/>
      <c r="B44" s="125"/>
      <c r="C44" s="125"/>
      <c r="D44" s="125"/>
      <c r="E44" s="125"/>
      <c r="F44" s="125"/>
      <c r="G44" s="125"/>
      <c r="H44" s="125"/>
      <c r="I44" s="125"/>
      <c r="J44" s="125"/>
      <c r="K44" s="125"/>
      <c r="L44" s="125"/>
    </row>
    <row r="45" spans="1:12" ht="14" x14ac:dyDescent="0.15">
      <c r="A45" s="125"/>
      <c r="B45" s="125"/>
      <c r="C45" s="125"/>
      <c r="D45" s="125"/>
      <c r="E45" s="125"/>
      <c r="F45" s="125"/>
      <c r="G45" s="125"/>
      <c r="H45" s="125"/>
      <c r="I45" s="125"/>
      <c r="J45" s="125"/>
      <c r="K45" s="125"/>
      <c r="L45" s="125"/>
    </row>
    <row r="46" spans="1:12" ht="14" x14ac:dyDescent="0.15">
      <c r="A46" s="125"/>
      <c r="B46" s="125"/>
      <c r="C46" s="125"/>
      <c r="D46" s="125"/>
      <c r="E46" s="125"/>
      <c r="F46" s="125"/>
      <c r="G46" s="125"/>
      <c r="H46" s="125"/>
      <c r="I46" s="125"/>
      <c r="J46" s="125"/>
      <c r="K46" s="125"/>
      <c r="L46" s="125"/>
    </row>
    <row r="47" spans="1:12" ht="14" x14ac:dyDescent="0.15">
      <c r="A47" s="125"/>
      <c r="B47" s="125"/>
      <c r="C47" s="125"/>
      <c r="D47" s="125"/>
      <c r="E47" s="125"/>
      <c r="F47" s="125"/>
      <c r="G47" s="125"/>
      <c r="H47" s="125"/>
      <c r="I47" s="125"/>
      <c r="J47" s="125"/>
      <c r="K47" s="125"/>
      <c r="L47" s="125"/>
    </row>
    <row r="48" spans="1:12" ht="14" x14ac:dyDescent="0.15">
      <c r="A48" s="125"/>
      <c r="B48" s="125"/>
      <c r="C48" s="125"/>
      <c r="D48" s="125"/>
      <c r="E48" s="125"/>
      <c r="F48" s="125"/>
      <c r="G48" s="125"/>
      <c r="H48" s="125"/>
      <c r="I48" s="125"/>
      <c r="J48" s="125"/>
      <c r="K48" s="125"/>
      <c r="L48" s="125"/>
    </row>
    <row r="49" spans="1:12" ht="14" x14ac:dyDescent="0.15">
      <c r="A49" s="125"/>
      <c r="B49" s="125"/>
      <c r="C49" s="125"/>
      <c r="D49" s="125"/>
      <c r="E49" s="125"/>
      <c r="F49" s="125"/>
      <c r="G49" s="125"/>
      <c r="H49" s="125"/>
      <c r="I49" s="125"/>
      <c r="J49" s="125"/>
      <c r="K49" s="125"/>
      <c r="L49" s="125"/>
    </row>
    <row r="50" spans="1:12" ht="14" x14ac:dyDescent="0.15">
      <c r="A50" s="125"/>
      <c r="B50" s="125"/>
      <c r="C50" s="125"/>
      <c r="D50" s="125"/>
      <c r="E50" s="125"/>
      <c r="F50" s="125"/>
      <c r="G50" s="125"/>
      <c r="H50" s="125"/>
      <c r="I50" s="125"/>
      <c r="J50" s="125"/>
      <c r="K50" s="125"/>
      <c r="L50" s="125"/>
    </row>
    <row r="51" spans="1:12" ht="14" x14ac:dyDescent="0.15">
      <c r="A51" s="125"/>
      <c r="B51" s="125"/>
      <c r="C51" s="125"/>
      <c r="D51" s="125"/>
      <c r="E51" s="125"/>
      <c r="F51" s="125"/>
      <c r="G51" s="125"/>
      <c r="H51" s="125"/>
      <c r="I51" s="125"/>
      <c r="J51" s="125"/>
      <c r="K51" s="125"/>
      <c r="L51" s="125"/>
    </row>
    <row r="52" spans="1:12" ht="14" x14ac:dyDescent="0.15">
      <c r="A52" s="125"/>
      <c r="B52" s="125"/>
      <c r="C52" s="125"/>
      <c r="D52" s="125"/>
      <c r="E52" s="125"/>
      <c r="F52" s="125"/>
      <c r="G52" s="125"/>
      <c r="H52" s="125"/>
      <c r="I52" s="125"/>
      <c r="J52" s="125"/>
      <c r="K52" s="125"/>
      <c r="L52" s="125"/>
    </row>
    <row r="53" spans="1:12" ht="14" x14ac:dyDescent="0.15">
      <c r="A53" s="125"/>
      <c r="B53" s="125"/>
      <c r="C53" s="125"/>
      <c r="D53" s="125"/>
      <c r="E53" s="125"/>
      <c r="F53" s="125"/>
      <c r="G53" s="125"/>
      <c r="H53" s="125"/>
      <c r="I53" s="125"/>
      <c r="J53" s="125"/>
      <c r="K53" s="125"/>
      <c r="L53" s="125"/>
    </row>
    <row r="54" spans="1:12" ht="14" x14ac:dyDescent="0.15">
      <c r="A54" s="125"/>
      <c r="B54" s="125"/>
      <c r="C54" s="125"/>
      <c r="D54" s="125"/>
      <c r="E54" s="125"/>
      <c r="F54" s="125"/>
      <c r="G54" s="125"/>
      <c r="H54" s="125"/>
      <c r="I54" s="125"/>
      <c r="J54" s="125"/>
      <c r="K54" s="125"/>
      <c r="L54" s="12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f6eb1a9-bd43-4a19-8553-2438ca2a45ec" xsi:nil="true"/>
    <lcf76f155ced4ddcb4097134ff3c332f xmlns="8caf83a3-bdf5-443c-b545-b8e64781e9b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26223975664D84D910674A5056AE676" ma:contentTypeVersion="13" ma:contentTypeDescription="Create a new document." ma:contentTypeScope="" ma:versionID="ce06279c26dd1f0fe47d863c77754032">
  <xsd:schema xmlns:xsd="http://www.w3.org/2001/XMLSchema" xmlns:xs="http://www.w3.org/2001/XMLSchema" xmlns:p="http://schemas.microsoft.com/office/2006/metadata/properties" xmlns:ns2="8caf83a3-bdf5-443c-b545-b8e64781e9b9" xmlns:ns3="1f6eb1a9-bd43-4a19-8553-2438ca2a45ec" targetNamespace="http://schemas.microsoft.com/office/2006/metadata/properties" ma:root="true" ma:fieldsID="13a75a4e602a4f98764fcafe2e611a09" ns2:_="" ns3:_="">
    <xsd:import namespace="8caf83a3-bdf5-443c-b545-b8e64781e9b9"/>
    <xsd:import namespace="1f6eb1a9-bd43-4a19-8553-2438ca2a45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af83a3-bdf5-443c-b545-b8e64781e9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80b81af-e19d-432e-8b1f-f67b821ea1e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6eb1a9-bd43-4a19-8553-2438ca2a45e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3a91dad-baaf-43bd-bfed-235719b78e67}" ma:internalName="TaxCatchAll" ma:showField="CatchAllData" ma:web="1f6eb1a9-bd43-4a19-8553-2438ca2a45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DDB02A-4A4C-4660-9A66-8EF74877D6A3}">
  <ds:schemaRefs>
    <ds:schemaRef ds:uri="http://schemas.microsoft.com/sharepoint/v3/contenttype/forms"/>
  </ds:schemaRefs>
</ds:datastoreItem>
</file>

<file path=customXml/itemProps2.xml><?xml version="1.0" encoding="utf-8"?>
<ds:datastoreItem xmlns:ds="http://schemas.openxmlformats.org/officeDocument/2006/customXml" ds:itemID="{F79040C4-39E3-42CE-80E7-E4E198D6C576}">
  <ds:schemaRefs>
    <ds:schemaRef ds:uri="http://purl.org/dc/elements/1.1/"/>
    <ds:schemaRef ds:uri="5391e763-dee6-4de6-ac1a-cc9e9f11d510"/>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terms/"/>
    <ds:schemaRef ds:uri="http://schemas.openxmlformats.org/package/2006/metadata/core-properties"/>
    <ds:schemaRef ds:uri="14eeff47-1cb5-4396-b1bf-0477f6934cc6"/>
    <ds:schemaRef ds:uri="http://purl.org/dc/dcmitype/"/>
    <ds:schemaRef ds:uri="1f6eb1a9-bd43-4a19-8553-2438ca2a45ec"/>
    <ds:schemaRef ds:uri="8caf83a3-bdf5-443c-b545-b8e64781e9b9"/>
  </ds:schemaRefs>
</ds:datastoreItem>
</file>

<file path=customXml/itemProps3.xml><?xml version="1.0" encoding="utf-8"?>
<ds:datastoreItem xmlns:ds="http://schemas.openxmlformats.org/officeDocument/2006/customXml" ds:itemID="{9DF04582-7DD2-4195-93FD-9C3E58CBF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af83a3-bdf5-443c-b545-b8e64781e9b9"/>
    <ds:schemaRef ds:uri="1f6eb1a9-bd43-4a19-8553-2438ca2a45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Laskentataulukot</vt:lpstr>
      </vt:variant>
      <vt:variant>
        <vt:i4>4</vt:i4>
      </vt:variant>
    </vt:vector>
  </HeadingPairs>
  <TitlesOfParts>
    <vt:vector size="4" baseType="lpstr">
      <vt:lpstr>Arviointilomake</vt:lpstr>
      <vt:lpstr>Tulokset</vt:lpstr>
      <vt:lpstr>Kehittämissuunnitelma</vt:lpstr>
      <vt:lpstr>Asetukset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TALOUSHALLINTOLIITTO Excel Template</dc:title>
  <dc:subject/>
  <dc:creator/>
  <cp:keywords/>
  <dc:description/>
  <cp:lastModifiedBy>Sanni Matinmikko</cp:lastModifiedBy>
  <cp:revision/>
  <dcterms:created xsi:type="dcterms:W3CDTF">2016-10-23T13:00:51Z</dcterms:created>
  <dcterms:modified xsi:type="dcterms:W3CDTF">2025-05-14T11:42:37Z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ient">
    <vt:lpwstr>©grow for Taloushallintoliitto</vt:lpwstr>
  </property>
  <property fmtid="{D5CDD505-2E9C-101B-9397-08002B2CF9AE}" pid="3" name="ContentTypeId">
    <vt:lpwstr>0x010100D26223975664D84D910674A5056AE676</vt:lpwstr>
  </property>
  <property fmtid="{D5CDD505-2E9C-101B-9397-08002B2CF9AE}" pid="4" name="MediaServiceImageTags">
    <vt:lpwstr/>
  </property>
</Properties>
</file>